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1007305\Desktop\Тарифы 2019\"/>
    </mc:Choice>
  </mc:AlternateContent>
  <bookViews>
    <workbookView xWindow="120" yWindow="120" windowWidth="9720" windowHeight="7320" firstSheet="2" activeTab="3"/>
  </bookViews>
  <sheets>
    <sheet name="Плата КомУсл ВГ 14" sheetId="13" state="hidden" r:id="rId1"/>
    <sheet name="Плата за ком услуги Скоропуск" sheetId="4" state="hidden" r:id="rId2"/>
    <sheet name="Скороп. без НДС" sheetId="11" r:id="rId3"/>
    <sheet name="Скороп с НДС" sheetId="15" r:id="rId4"/>
    <sheet name=" СП 14 без НДС" sheetId="12" r:id="rId5"/>
    <sheet name="СП с НДС" sheetId="16" r:id="rId6"/>
    <sheet name="Содержание и ремонт" sheetId="14" r:id="rId7"/>
  </sheets>
  <calcPr calcId="162913"/>
</workbook>
</file>

<file path=xl/calcChain.xml><?xml version="1.0" encoding="utf-8"?>
<calcChain xmlns="http://schemas.openxmlformats.org/spreadsheetml/2006/main">
  <c r="D16" i="16" l="1"/>
  <c r="E16" i="16" s="1"/>
  <c r="D15" i="16"/>
  <c r="E15" i="16" s="1"/>
  <c r="E15" i="15"/>
  <c r="D15" i="15"/>
  <c r="E23" i="16"/>
  <c r="E25" i="15"/>
  <c r="D20" i="14" l="1"/>
  <c r="C20" i="14"/>
  <c r="B20" i="14"/>
  <c r="D12" i="13" l="1"/>
  <c r="D11" i="13"/>
  <c r="D10" i="13"/>
  <c r="D9" i="13"/>
  <c r="D8" i="13"/>
  <c r="D7" i="13"/>
  <c r="D6" i="13"/>
  <c r="D5" i="13"/>
  <c r="D23" i="12" l="1"/>
  <c r="D12" i="4"/>
  <c r="E12" i="4" s="1"/>
  <c r="D10" i="4"/>
  <c r="E10" i="4" s="1"/>
  <c r="D8" i="4"/>
  <c r="E7" i="4"/>
  <c r="D6" i="4"/>
  <c r="E5" i="4"/>
  <c r="E25" i="11"/>
  <c r="E6" i="4" l="1"/>
  <c r="E8" i="4"/>
</calcChain>
</file>

<file path=xl/sharedStrings.xml><?xml version="1.0" encoding="utf-8"?>
<sst xmlns="http://schemas.openxmlformats.org/spreadsheetml/2006/main" count="320" uniqueCount="109">
  <si>
    <t>Наименование поселка</t>
  </si>
  <si>
    <t>Наименование поставщика</t>
  </si>
  <si>
    <t>руб./куб.м.</t>
  </si>
  <si>
    <t>Скоропусковский</t>
  </si>
  <si>
    <t>МУП "Водоканал"</t>
  </si>
  <si>
    <t>Наименование коммунальной услуги</t>
  </si>
  <si>
    <t>Ед.изм.</t>
  </si>
  <si>
    <t>Наименование документа</t>
  </si>
  <si>
    <t>холодное водоснабжение</t>
  </si>
  <si>
    <t>водоотведение</t>
  </si>
  <si>
    <t>руб./Гкал.</t>
  </si>
  <si>
    <t>период</t>
  </si>
  <si>
    <t>ООО "Энергоресурс"</t>
  </si>
  <si>
    <t xml:space="preserve"> - компонент на тепловую энергию</t>
  </si>
  <si>
    <t>Тариф население(с НДС)</t>
  </si>
  <si>
    <t>теплоноситель</t>
  </si>
  <si>
    <t>Тариф без НДС</t>
  </si>
  <si>
    <t>Тариф   с НДС</t>
  </si>
  <si>
    <t>тепловая энергия</t>
  </si>
  <si>
    <t>в том числе:</t>
  </si>
  <si>
    <t xml:space="preserve">Тарифы на коммунальные услуги </t>
  </si>
  <si>
    <t xml:space="preserve"> - компонент на холодную воду (теплоноситель)</t>
  </si>
  <si>
    <r>
      <rPr>
        <i/>
        <sz val="12"/>
        <rFont val="Arial"/>
        <family val="2"/>
        <charset val="204"/>
      </rPr>
      <t>Поставщик отопления, горячей воды и холодной воды:</t>
    </r>
    <r>
      <rPr>
        <b/>
        <i/>
        <sz val="12"/>
        <rFont val="Arial"/>
        <family val="2"/>
        <charset val="204"/>
      </rPr>
      <t xml:space="preserve"> ООО "Энергоресурс"</t>
    </r>
  </si>
  <si>
    <r>
      <rPr>
        <i/>
        <sz val="12"/>
        <rFont val="Arial"/>
        <family val="2"/>
        <charset val="204"/>
      </rPr>
      <t>Поставщик водоотведения</t>
    </r>
    <r>
      <rPr>
        <b/>
        <i/>
        <sz val="12"/>
        <rFont val="Arial"/>
        <family val="2"/>
        <charset val="204"/>
      </rPr>
      <t>: МУП "Водоканал"</t>
    </r>
  </si>
  <si>
    <t>Нормативы на коммунальные услуги</t>
  </si>
  <si>
    <t>№ п/п</t>
  </si>
  <si>
    <t>2.1.</t>
  </si>
  <si>
    <t>2.2.</t>
  </si>
  <si>
    <t>4.</t>
  </si>
  <si>
    <t>Отопление</t>
  </si>
  <si>
    <t>Холодная вода</t>
  </si>
  <si>
    <t>Водоотведение</t>
  </si>
  <si>
    <t>Горячая вода:</t>
  </si>
  <si>
    <t>Норматив расхода тепловой энергии на подогрев 1 куб.м. воды</t>
  </si>
  <si>
    <t>Гкал/куб.м.</t>
  </si>
  <si>
    <t>Постановление Главы г.п.Скоропусковский от 18.06.2013г. №106-П</t>
  </si>
  <si>
    <r>
      <t xml:space="preserve">Холодная вода </t>
    </r>
    <r>
      <rPr>
        <sz val="9"/>
        <rFont val="Arial"/>
        <family val="2"/>
        <charset val="204"/>
      </rPr>
      <t>(в домах с ЦГВ, с ваннами, оборудованными душами</t>
    </r>
    <r>
      <rPr>
        <sz val="12"/>
        <rFont val="Arial"/>
        <family val="2"/>
        <charset val="204"/>
      </rPr>
      <t>)</t>
    </r>
  </si>
  <si>
    <t>Гкал/кв.м. в месяц</t>
  </si>
  <si>
    <r>
      <t xml:space="preserve">Горячая  вода </t>
    </r>
    <r>
      <rPr>
        <sz val="9"/>
        <rFont val="Arial"/>
        <family val="2"/>
        <charset val="204"/>
      </rPr>
      <t>(в домах с ЦГВ, с ваннами, оборудованными душами</t>
    </r>
    <r>
      <rPr>
        <sz val="12"/>
        <rFont val="Arial"/>
        <family val="2"/>
        <charset val="204"/>
      </rPr>
      <t>)</t>
    </r>
  </si>
  <si>
    <r>
      <t xml:space="preserve">Водоотведение </t>
    </r>
    <r>
      <rPr>
        <sz val="9"/>
        <rFont val="Arial"/>
        <family val="2"/>
        <charset val="204"/>
      </rPr>
      <t>(в домах с ЦГВ, с ваннами, оборудованными душами</t>
    </r>
    <r>
      <rPr>
        <sz val="12"/>
        <rFont val="Arial"/>
        <family val="2"/>
        <charset val="204"/>
      </rPr>
      <t>)</t>
    </r>
  </si>
  <si>
    <t>Куб.м. в месяц на 1чел.</t>
  </si>
  <si>
    <t>5.</t>
  </si>
  <si>
    <t>Электроэнергия</t>
  </si>
  <si>
    <t>руб./кВт</t>
  </si>
  <si>
    <t>Ген.директор ООО УК "Регион"</t>
  </si>
  <si>
    <t>Серенкова Е.А.</t>
  </si>
  <si>
    <t>Исп.</t>
  </si>
  <si>
    <t>Барченкова В.В.</t>
  </si>
  <si>
    <t>п.284 Приложения №1 к Распоряжению Комитета по ценам и тарифам МО от 20.12.2016г. №209-Р</t>
  </si>
  <si>
    <t>п.27 Приложения №2 к Распоряжению Комитета по ценам и тарифам МО от 19.12.2016г. №207-Р</t>
  </si>
  <si>
    <t xml:space="preserve">п.166 Приложения №6 к Распоряжению Комитета по ценам и тарифам МО от 19.12.2016г. №205-Р </t>
  </si>
  <si>
    <t xml:space="preserve">п.160 Приложения №6 к Распоряжению Комитета по ценам и тарифам МО от 19.12.2016г. №205-Р </t>
  </si>
  <si>
    <r>
      <rPr>
        <i/>
        <sz val="12"/>
        <rFont val="Arial"/>
        <family val="2"/>
        <charset val="204"/>
      </rPr>
      <t>Поставщик электроэнергии</t>
    </r>
    <r>
      <rPr>
        <b/>
        <i/>
        <sz val="12"/>
        <rFont val="Arial"/>
        <family val="2"/>
        <charset val="204"/>
      </rPr>
      <t>: ПАО "Мосэнергосбыт"</t>
    </r>
  </si>
  <si>
    <t>Тарифы на коммунальные услуги на 2017г.</t>
  </si>
  <si>
    <t>с 01.01.2017г.</t>
  </si>
  <si>
    <t>с 01.07.2017г.</t>
  </si>
  <si>
    <t xml:space="preserve">п.120 Приложения  к Распоряжению Комитета по ценам и тарифам МО от 19.12.2016г. №204-Р </t>
  </si>
  <si>
    <t xml:space="preserve">п.128 Приложения  к Распоряжению Комитета по ценам и тарифам МО от 19.12.2016г. №204-Р </t>
  </si>
  <si>
    <t>Военный городок - 14</t>
  </si>
  <si>
    <t>п.49 Приложения №1 к Распоряжению Комитета по ценам и тарифам МО от 20.12.2016г. №210-Р</t>
  </si>
  <si>
    <t>п.41.7 Приложения к Распоряжению Комитета по ценам и тарифам МО от 19.12.2016г. №207-Р</t>
  </si>
  <si>
    <t xml:space="preserve">п.120 Приложения  Распоряжению Комитета по ценам и тарифам МО от 19.12.2016г. №204-Р </t>
  </si>
  <si>
    <t xml:space="preserve">п.128 Приложения  Распоряжению Комитета по ценам и тарифам МО от 19.12.2016г. №204-Р </t>
  </si>
  <si>
    <r>
      <t xml:space="preserve">Поставщик : </t>
    </r>
    <r>
      <rPr>
        <b/>
        <i/>
        <sz val="12"/>
        <rFont val="Arial"/>
        <family val="2"/>
        <charset val="204"/>
      </rPr>
      <t>АО "ГУ ЖКХ" (ОП "Солнечногорское"); с 01.07.2017г. ООО "Энергоресурс"</t>
    </r>
  </si>
  <si>
    <t>Состав платы за содержание жилого помещения</t>
  </si>
  <si>
    <t>Многоквартирные дома, имеющие все степени благоустройства, включая лифт и мусоропровод</t>
  </si>
  <si>
    <t>Многоквартирные дома, имеющие все степени благоустройства, включая лифт</t>
  </si>
  <si>
    <t>Многоквартирные дома, имеющие все степени благоустройства, кроме лифта и мусоропровода (с уборкой МОП)</t>
  </si>
  <si>
    <t>ИТОГО:</t>
  </si>
  <si>
    <t>Плата за содержание жилых помещений</t>
  </si>
  <si>
    <t>в многоквартирных домах городского поселения Скоропусковский</t>
  </si>
  <si>
    <t>Газ</t>
  </si>
  <si>
    <t>с 01.01.2018г. По 30.06.2018г.</t>
  </si>
  <si>
    <t>с 01.07.2018г. По 31.12.2018г.</t>
  </si>
  <si>
    <t>Поставщик</t>
  </si>
  <si>
    <t>Транспортировка сточных вод</t>
  </si>
  <si>
    <t>ПАО "Мосэнергосбыт"</t>
  </si>
  <si>
    <t>руб./ку.м.</t>
  </si>
  <si>
    <r>
      <t xml:space="preserve">с 01.07.2018г.  </t>
    </r>
    <r>
      <rPr>
        <u/>
        <sz val="10"/>
        <color rgb="FFFF0000"/>
        <rFont val="Arial"/>
        <family val="2"/>
        <charset val="204"/>
      </rPr>
      <t>До утверждения тарифов для ООО "Энергоресурс"</t>
    </r>
  </si>
  <si>
    <t>Приложение №1</t>
  </si>
  <si>
    <t>Приложение №2</t>
  </si>
  <si>
    <t>с 01.07.2018г.</t>
  </si>
  <si>
    <t>Стоимость услуг за 1 кв.м. (руб.), в т.ч.НДС</t>
  </si>
  <si>
    <t>Услуги по управлению</t>
  </si>
  <si>
    <t>Расчетно-кассовое обслуживание</t>
  </si>
  <si>
    <t>Газовое хозяйство и ВДГО</t>
  </si>
  <si>
    <t>Лифт</t>
  </si>
  <si>
    <t>Мусоропровод</t>
  </si>
  <si>
    <t>Текущий ремонт</t>
  </si>
  <si>
    <t>Техническое обслуживание</t>
  </si>
  <si>
    <t>Аварийно-диспетчерская служба</t>
  </si>
  <si>
    <t>Содержание придомовой территории</t>
  </si>
  <si>
    <t>Уборка МОП</t>
  </si>
  <si>
    <t>Вывоз ТБО</t>
  </si>
  <si>
    <t>для населения Сергиев Посад-14 на 2018 год</t>
  </si>
  <si>
    <t>Распоряжение Комитета по ценам и тарифам МО от 19.12.2018г. №369-Р (Приложение №2 п.251)</t>
  </si>
  <si>
    <t>Распоряжение Комитета по ценам и тарифам МО от 19.12.2018г. №369-Р (Приложение №2 п.252)</t>
  </si>
  <si>
    <t>Распоряжение Комитета по ценам и тарифам МО от 19.12.2018г. №373-Р (п.62)</t>
  </si>
  <si>
    <t>Распоряжение Комитета по ценам и тарифам МО от 19.12.2018г. №373-Р (п.56)</t>
  </si>
  <si>
    <t>Распоряжение Комитета по ценам и тарифам МО от 19.12.2018г. №374-Р (Приложение №2, п.25)</t>
  </si>
  <si>
    <t>Распоряжение Комитета по ценам и и тарифам МО от 20.12.2018г. №375-Р</t>
  </si>
  <si>
    <t>Тариф (без НДС)</t>
  </si>
  <si>
    <t>Приложение №3</t>
  </si>
  <si>
    <t>Приложение №4</t>
  </si>
  <si>
    <t>для населения пос.Скоропусковский на 2019 год</t>
  </si>
  <si>
    <t>для населения пос. Скоропусковский на 2019 год</t>
  </si>
  <si>
    <t>Тариф население (с НДС)</t>
  </si>
  <si>
    <t>для населения Сергиев Посад-14 на 2019 год</t>
  </si>
  <si>
    <t>АО "Мосэнергосбыт"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</si>
</sst>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1"/>
      <name val="Arial"/>
      <family val="2"/>
      <charset val="204"/>
    </font>
    <font>
      <sz val="12"/>
      <color indexed="8"/>
      <name val="Arial"/>
      <family val="2"/>
      <charset val="204"/>
    </font>
    <font>
      <b/>
      <i/>
      <sz val="12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color theme="1"/>
      <name val="Calibri"/>
      <family val="2"/>
      <scheme val="minor"/>
    </font>
    <font>
      <u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5">
    <xf numFmtId="0" fontId="0" fillId="0" borderId="0" xfId="0"/>
    <xf numFmtId="165" fontId="11" fillId="2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16" xfId="0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165" fontId="11" fillId="2" borderId="15" xfId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left" vertical="center" wrapText="1"/>
    </xf>
    <xf numFmtId="164" fontId="11" fillId="2" borderId="21" xfId="0" applyNumberFormat="1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165" fontId="3" fillId="2" borderId="2" xfId="1" applyFont="1" applyFill="1" applyBorder="1" applyAlignment="1">
      <alignment horizontal="left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 wrapText="1"/>
    </xf>
    <xf numFmtId="165" fontId="3" fillId="2" borderId="3" xfId="1" applyFont="1" applyFill="1" applyBorder="1" applyAlignment="1">
      <alignment horizontal="left" vertical="center" wrapText="1"/>
    </xf>
    <xf numFmtId="165" fontId="8" fillId="2" borderId="3" xfId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65" fontId="8" fillId="2" borderId="2" xfId="1" applyFont="1" applyFill="1" applyBorder="1" applyAlignment="1">
      <alignment horizontal="center" vertical="center" wrapText="1"/>
    </xf>
    <xf numFmtId="165" fontId="3" fillId="2" borderId="3" xfId="1" applyFont="1" applyFill="1" applyBorder="1" applyAlignment="1">
      <alignment horizontal="center" vertical="center" wrapText="1"/>
    </xf>
    <xf numFmtId="165" fontId="3" fillId="2" borderId="2" xfId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5" fontId="0" fillId="2" borderId="4" xfId="1" applyFont="1" applyFill="1" applyBorder="1" applyAlignment="1">
      <alignment horizontal="center" vertical="center" wrapText="1"/>
    </xf>
    <xf numFmtId="165" fontId="3" fillId="2" borderId="4" xfId="1" applyFont="1" applyFill="1" applyBorder="1" applyAlignment="1">
      <alignment horizontal="center" vertical="center" wrapText="1"/>
    </xf>
    <xf numFmtId="165" fontId="23" fillId="2" borderId="6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3" fillId="2" borderId="8" xfId="1" applyFont="1" applyFill="1" applyBorder="1" applyAlignment="1">
      <alignment horizontal="center" vertical="center" wrapText="1"/>
    </xf>
    <xf numFmtId="165" fontId="3" fillId="2" borderId="9" xfId="1" applyFont="1" applyFill="1" applyBorder="1" applyAlignment="1">
      <alignment horizontal="center" vertical="center" wrapText="1"/>
    </xf>
    <xf numFmtId="165" fontId="3" fillId="2" borderId="10" xfId="1" applyFont="1" applyFill="1" applyBorder="1" applyAlignment="1">
      <alignment horizontal="center" vertical="center" wrapText="1"/>
    </xf>
    <xf numFmtId="165" fontId="3" fillId="2" borderId="11" xfId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5" fontId="11" fillId="2" borderId="33" xfId="1" applyFont="1" applyFill="1" applyBorder="1" applyAlignment="1">
      <alignment horizontal="center" vertical="center" wrapText="1"/>
    </xf>
    <xf numFmtId="165" fontId="11" fillId="2" borderId="34" xfId="1" applyFont="1" applyFill="1" applyBorder="1" applyAlignment="1">
      <alignment horizontal="center" vertical="center" wrapText="1"/>
    </xf>
    <xf numFmtId="165" fontId="11" fillId="2" borderId="35" xfId="1" applyFont="1" applyFill="1" applyBorder="1" applyAlignment="1">
      <alignment horizontal="center" vertical="center" wrapText="1"/>
    </xf>
    <xf numFmtId="165" fontId="11" fillId="2" borderId="10" xfId="1" applyFont="1" applyFill="1" applyBorder="1" applyAlignment="1">
      <alignment horizontal="center" vertical="center" wrapText="1"/>
    </xf>
    <xf numFmtId="165" fontId="11" fillId="2" borderId="36" xfId="1" applyFont="1" applyFill="1" applyBorder="1" applyAlignment="1">
      <alignment horizontal="center" vertical="center" wrapText="1"/>
    </xf>
    <xf numFmtId="165" fontId="11" fillId="2" borderId="17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H23" sqref="H23"/>
    </sheetView>
  </sheetViews>
  <sheetFormatPr defaultRowHeight="12.75" x14ac:dyDescent="0.2"/>
  <cols>
    <col min="1" max="1" width="18.28515625" style="4" customWidth="1"/>
    <col min="2" max="2" width="17.7109375" style="2" customWidth="1"/>
    <col min="3" max="3" width="15.140625" style="2" customWidth="1"/>
    <col min="4" max="4" width="10.5703125" style="2" customWidth="1"/>
    <col min="5" max="5" width="11.7109375" style="6" customWidth="1"/>
    <col min="6" max="6" width="11.5703125" style="2" customWidth="1"/>
    <col min="7" max="7" width="20" style="2" customWidth="1"/>
    <col min="8" max="8" width="25" style="5" customWidth="1"/>
    <col min="9" max="16384" width="9.140625" style="2"/>
  </cols>
  <sheetData>
    <row r="2" spans="1:8" ht="38.25" customHeight="1" x14ac:dyDescent="0.2">
      <c r="A2" s="92" t="s">
        <v>53</v>
      </c>
      <c r="B2" s="92"/>
      <c r="C2" s="92"/>
      <c r="D2" s="92"/>
      <c r="E2" s="92"/>
      <c r="F2" s="92"/>
      <c r="G2" s="92"/>
      <c r="H2" s="92"/>
    </row>
    <row r="3" spans="1:8" ht="13.5" thickBot="1" x14ac:dyDescent="0.25"/>
    <row r="4" spans="1:8" ht="37.5" customHeight="1" thickBot="1" x14ac:dyDescent="0.25">
      <c r="A4" s="49" t="s">
        <v>0</v>
      </c>
      <c r="B4" s="37" t="s">
        <v>5</v>
      </c>
      <c r="C4" s="37" t="s">
        <v>11</v>
      </c>
      <c r="D4" s="37" t="s">
        <v>16</v>
      </c>
      <c r="E4" s="38" t="s">
        <v>17</v>
      </c>
      <c r="F4" s="37" t="s">
        <v>6</v>
      </c>
      <c r="G4" s="37" t="s">
        <v>1</v>
      </c>
      <c r="H4" s="39" t="s">
        <v>7</v>
      </c>
    </row>
    <row r="5" spans="1:8" ht="26.25" customHeight="1" x14ac:dyDescent="0.2">
      <c r="A5" s="93" t="s">
        <v>58</v>
      </c>
      <c r="B5" s="95" t="s">
        <v>18</v>
      </c>
      <c r="C5" s="40" t="s">
        <v>54</v>
      </c>
      <c r="D5" s="41">
        <f t="shared" ref="D5:D12" si="0">E5/1.18</f>
        <v>1588.9661016949153</v>
      </c>
      <c r="E5" s="42">
        <v>1874.98</v>
      </c>
      <c r="F5" s="43" t="s">
        <v>10</v>
      </c>
      <c r="G5" s="90" t="s">
        <v>12</v>
      </c>
      <c r="H5" s="86" t="s">
        <v>59</v>
      </c>
    </row>
    <row r="6" spans="1:8" ht="29.25" customHeight="1" thickBot="1" x14ac:dyDescent="0.25">
      <c r="A6" s="93"/>
      <c r="B6" s="96"/>
      <c r="C6" s="33" t="s">
        <v>55</v>
      </c>
      <c r="D6" s="34">
        <f t="shared" si="0"/>
        <v>1644.5762711864406</v>
      </c>
      <c r="E6" s="44">
        <v>1940.6</v>
      </c>
      <c r="F6" s="50" t="s">
        <v>10</v>
      </c>
      <c r="G6" s="91"/>
      <c r="H6" s="87"/>
    </row>
    <row r="7" spans="1:8" ht="28.5" customHeight="1" x14ac:dyDescent="0.2">
      <c r="A7" s="93"/>
      <c r="B7" s="95" t="s">
        <v>15</v>
      </c>
      <c r="C7" s="40" t="s">
        <v>54</v>
      </c>
      <c r="D7" s="42">
        <f t="shared" si="0"/>
        <v>17.5</v>
      </c>
      <c r="E7" s="42">
        <v>20.65</v>
      </c>
      <c r="F7" s="43" t="s">
        <v>2</v>
      </c>
      <c r="G7" s="90" t="s">
        <v>12</v>
      </c>
      <c r="H7" s="86" t="s">
        <v>60</v>
      </c>
    </row>
    <row r="8" spans="1:8" ht="28.5" customHeight="1" thickBot="1" x14ac:dyDescent="0.25">
      <c r="A8" s="93"/>
      <c r="B8" s="89"/>
      <c r="C8" s="33" t="s">
        <v>55</v>
      </c>
      <c r="D8" s="44">
        <f t="shared" si="0"/>
        <v>18.16949152542373</v>
      </c>
      <c r="E8" s="44">
        <v>21.44</v>
      </c>
      <c r="F8" s="50" t="s">
        <v>2</v>
      </c>
      <c r="G8" s="91"/>
      <c r="H8" s="87"/>
    </row>
    <row r="9" spans="1:8" ht="30" customHeight="1" x14ac:dyDescent="0.2">
      <c r="A9" s="93"/>
      <c r="B9" s="88" t="s">
        <v>8</v>
      </c>
      <c r="C9" s="40" t="s">
        <v>54</v>
      </c>
      <c r="D9" s="41">
        <f t="shared" si="0"/>
        <v>16.822033898305087</v>
      </c>
      <c r="E9" s="45">
        <v>19.850000000000001</v>
      </c>
      <c r="F9" s="43" t="s">
        <v>2</v>
      </c>
      <c r="G9" s="90" t="s">
        <v>12</v>
      </c>
      <c r="H9" s="86" t="s">
        <v>61</v>
      </c>
    </row>
    <row r="10" spans="1:8" ht="29.25" customHeight="1" thickBot="1" x14ac:dyDescent="0.25">
      <c r="A10" s="93"/>
      <c r="B10" s="89"/>
      <c r="C10" s="33" t="s">
        <v>55</v>
      </c>
      <c r="D10" s="34">
        <f t="shared" si="0"/>
        <v>17.627118644067799</v>
      </c>
      <c r="E10" s="46">
        <v>20.8</v>
      </c>
      <c r="F10" s="50" t="s">
        <v>2</v>
      </c>
      <c r="G10" s="91"/>
      <c r="H10" s="87"/>
    </row>
    <row r="11" spans="1:8" ht="27.75" customHeight="1" x14ac:dyDescent="0.2">
      <c r="A11" s="93"/>
      <c r="B11" s="88" t="s">
        <v>9</v>
      </c>
      <c r="C11" s="40" t="s">
        <v>54</v>
      </c>
      <c r="D11" s="41">
        <f t="shared" si="0"/>
        <v>20.677966101694913</v>
      </c>
      <c r="E11" s="47">
        <v>24.4</v>
      </c>
      <c r="F11" s="51" t="s">
        <v>2</v>
      </c>
      <c r="G11" s="90" t="s">
        <v>12</v>
      </c>
      <c r="H11" s="86" t="s">
        <v>62</v>
      </c>
    </row>
    <row r="12" spans="1:8" ht="27.75" customHeight="1" thickBot="1" x14ac:dyDescent="0.25">
      <c r="A12" s="94"/>
      <c r="B12" s="89"/>
      <c r="C12" s="33" t="s">
        <v>55</v>
      </c>
      <c r="D12" s="34">
        <f t="shared" si="0"/>
        <v>21.542372881355934</v>
      </c>
      <c r="E12" s="35">
        <v>25.42</v>
      </c>
      <c r="F12" s="50" t="s">
        <v>2</v>
      </c>
      <c r="G12" s="91"/>
      <c r="H12" s="87"/>
    </row>
  </sheetData>
  <mergeCells count="14">
    <mergeCell ref="H9:H10"/>
    <mergeCell ref="B11:B12"/>
    <mergeCell ref="G11:G12"/>
    <mergeCell ref="H11:H12"/>
    <mergeCell ref="A2:H2"/>
    <mergeCell ref="A5:A12"/>
    <mergeCell ref="B5:B6"/>
    <mergeCell ref="G5:G6"/>
    <mergeCell ref="H5:H6"/>
    <mergeCell ref="B7:B8"/>
    <mergeCell ref="G7:G8"/>
    <mergeCell ref="H7:H8"/>
    <mergeCell ref="B9:B10"/>
    <mergeCell ref="G9:G10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C21" sqref="C21"/>
    </sheetView>
  </sheetViews>
  <sheetFormatPr defaultRowHeight="12.75" x14ac:dyDescent="0.2"/>
  <cols>
    <col min="1" max="1" width="18.28515625" style="4" customWidth="1"/>
    <col min="2" max="2" width="17.7109375" style="2" customWidth="1"/>
    <col min="3" max="3" width="15.140625" style="2" customWidth="1"/>
    <col min="4" max="4" width="10.5703125" style="2" customWidth="1"/>
    <col min="5" max="5" width="11.7109375" style="6" customWidth="1"/>
    <col min="6" max="6" width="11.5703125" style="2" customWidth="1"/>
    <col min="7" max="7" width="20" style="2" customWidth="1"/>
    <col min="8" max="8" width="25" style="5" customWidth="1"/>
    <col min="9" max="16384" width="9.140625" style="2"/>
  </cols>
  <sheetData>
    <row r="2" spans="1:8" ht="38.25" customHeight="1" x14ac:dyDescent="0.2">
      <c r="A2" s="92" t="s">
        <v>53</v>
      </c>
      <c r="B2" s="92"/>
      <c r="C2" s="92"/>
      <c r="D2" s="92"/>
      <c r="E2" s="92"/>
      <c r="F2" s="92"/>
      <c r="G2" s="92"/>
      <c r="H2" s="92"/>
    </row>
    <row r="3" spans="1:8" ht="13.5" thickBot="1" x14ac:dyDescent="0.25"/>
    <row r="4" spans="1:8" ht="37.5" customHeight="1" thickBot="1" x14ac:dyDescent="0.25">
      <c r="A4" s="32" t="s">
        <v>0</v>
      </c>
      <c r="B4" s="37" t="s">
        <v>5</v>
      </c>
      <c r="C4" s="37" t="s">
        <v>11</v>
      </c>
      <c r="D4" s="37" t="s">
        <v>16</v>
      </c>
      <c r="E4" s="38" t="s">
        <v>17</v>
      </c>
      <c r="F4" s="37" t="s">
        <v>6</v>
      </c>
      <c r="G4" s="37" t="s">
        <v>1</v>
      </c>
      <c r="H4" s="39" t="s">
        <v>7</v>
      </c>
    </row>
    <row r="5" spans="1:8" ht="26.25" customHeight="1" x14ac:dyDescent="0.2">
      <c r="A5" s="93" t="s">
        <v>3</v>
      </c>
      <c r="B5" s="95" t="s">
        <v>18</v>
      </c>
      <c r="C5" s="40" t="s">
        <v>54</v>
      </c>
      <c r="D5" s="41">
        <v>1502.8</v>
      </c>
      <c r="E5" s="42">
        <f>D5*1.18</f>
        <v>1773.3039999999999</v>
      </c>
      <c r="F5" s="43" t="s">
        <v>10</v>
      </c>
      <c r="G5" s="90" t="s">
        <v>12</v>
      </c>
      <c r="H5" s="86" t="s">
        <v>48</v>
      </c>
    </row>
    <row r="6" spans="1:8" ht="29.25" customHeight="1" thickBot="1" x14ac:dyDescent="0.25">
      <c r="A6" s="93"/>
      <c r="B6" s="96"/>
      <c r="C6" s="33" t="s">
        <v>55</v>
      </c>
      <c r="D6" s="34">
        <f>1837.14/1.18</f>
        <v>1556.898305084746</v>
      </c>
      <c r="E6" s="44">
        <f>D6*1.18</f>
        <v>1837.14</v>
      </c>
      <c r="F6" s="36" t="s">
        <v>10</v>
      </c>
      <c r="G6" s="91"/>
      <c r="H6" s="87"/>
    </row>
    <row r="7" spans="1:8" ht="28.5" customHeight="1" x14ac:dyDescent="0.2">
      <c r="A7" s="93"/>
      <c r="B7" s="95" t="s">
        <v>15</v>
      </c>
      <c r="C7" s="40" t="s">
        <v>54</v>
      </c>
      <c r="D7" s="42">
        <v>18.329999999999998</v>
      </c>
      <c r="E7" s="42">
        <f>D7*1.18</f>
        <v>21.629399999999997</v>
      </c>
      <c r="F7" s="43" t="s">
        <v>2</v>
      </c>
      <c r="G7" s="90" t="s">
        <v>12</v>
      </c>
      <c r="H7" s="86" t="s">
        <v>49</v>
      </c>
    </row>
    <row r="8" spans="1:8" ht="28.5" customHeight="1" thickBot="1" x14ac:dyDescent="0.25">
      <c r="A8" s="93"/>
      <c r="B8" s="89"/>
      <c r="C8" s="33" t="s">
        <v>55</v>
      </c>
      <c r="D8" s="44">
        <f>21.97/1.18</f>
        <v>18.618644067796609</v>
      </c>
      <c r="E8" s="44">
        <f>D8*1.18</f>
        <v>21.97</v>
      </c>
      <c r="F8" s="36" t="s">
        <v>2</v>
      </c>
      <c r="G8" s="91"/>
      <c r="H8" s="87"/>
    </row>
    <row r="9" spans="1:8" ht="30" customHeight="1" x14ac:dyDescent="0.2">
      <c r="A9" s="93"/>
      <c r="B9" s="88" t="s">
        <v>8</v>
      </c>
      <c r="C9" s="40" t="s">
        <v>54</v>
      </c>
      <c r="D9" s="41">
        <v>18.12</v>
      </c>
      <c r="E9" s="45">
        <v>21.38</v>
      </c>
      <c r="F9" s="43" t="s">
        <v>2</v>
      </c>
      <c r="G9" s="90" t="s">
        <v>12</v>
      </c>
      <c r="H9" s="97" t="s">
        <v>50</v>
      </c>
    </row>
    <row r="10" spans="1:8" ht="29.25" customHeight="1" thickBot="1" x14ac:dyDescent="0.25">
      <c r="A10" s="93"/>
      <c r="B10" s="89"/>
      <c r="C10" s="33" t="s">
        <v>55</v>
      </c>
      <c r="D10" s="34">
        <f>21.72/1.18</f>
        <v>18.406779661016948</v>
      </c>
      <c r="E10" s="46">
        <f>D10*1.18</f>
        <v>21.72</v>
      </c>
      <c r="F10" s="36" t="s">
        <v>2</v>
      </c>
      <c r="G10" s="91"/>
      <c r="H10" s="87"/>
    </row>
    <row r="11" spans="1:8" ht="27.75" customHeight="1" x14ac:dyDescent="0.2">
      <c r="A11" s="93"/>
      <c r="B11" s="88" t="s">
        <v>9</v>
      </c>
      <c r="C11" s="40" t="s">
        <v>54</v>
      </c>
      <c r="D11" s="41">
        <v>14.62</v>
      </c>
      <c r="E11" s="47">
        <v>17.25</v>
      </c>
      <c r="F11" s="48" t="s">
        <v>2</v>
      </c>
      <c r="G11" s="98" t="s">
        <v>4</v>
      </c>
      <c r="H11" s="97" t="s">
        <v>51</v>
      </c>
    </row>
    <row r="12" spans="1:8" ht="27.75" customHeight="1" thickBot="1" x14ac:dyDescent="0.25">
      <c r="A12" s="94"/>
      <c r="B12" s="89"/>
      <c r="C12" s="33" t="s">
        <v>55</v>
      </c>
      <c r="D12" s="34">
        <f>17.91/1.18</f>
        <v>15.177966101694917</v>
      </c>
      <c r="E12" s="35">
        <f>D12*1.18</f>
        <v>17.91</v>
      </c>
      <c r="F12" s="36" t="s">
        <v>2</v>
      </c>
      <c r="G12" s="99"/>
      <c r="H12" s="87"/>
    </row>
  </sheetData>
  <mergeCells count="14">
    <mergeCell ref="H5:H6"/>
    <mergeCell ref="H7:H8"/>
    <mergeCell ref="H9:H10"/>
    <mergeCell ref="H11:H12"/>
    <mergeCell ref="A2:H2"/>
    <mergeCell ref="A5:A12"/>
    <mergeCell ref="B5:B6"/>
    <mergeCell ref="B7:B8"/>
    <mergeCell ref="B9:B10"/>
    <mergeCell ref="B11:B12"/>
    <mergeCell ref="G5:G6"/>
    <mergeCell ref="G7:G8"/>
    <mergeCell ref="G9:G10"/>
    <mergeCell ref="G11:G12"/>
  </mergeCells>
  <phoneticPr fontId="6" type="noConversion"/>
  <pageMargins left="0.78740157480314965" right="0.39370078740157483" top="0.98425196850393704" bottom="0.59055118110236227" header="0.51181102362204722" footer="0.51181102362204722"/>
  <pageSetup paperSize="9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6"/>
  <sheetViews>
    <sheetView topLeftCell="A16" zoomScale="90" zoomScaleNormal="90" workbookViewId="0">
      <selection activeCell="B4" sqref="B4:G4"/>
    </sheetView>
  </sheetViews>
  <sheetFormatPr defaultRowHeight="15.75" x14ac:dyDescent="0.2"/>
  <cols>
    <col min="1" max="1" width="5" style="70" customWidth="1"/>
    <col min="2" max="3" width="19.28515625" style="7" customWidth="1"/>
    <col min="4" max="4" width="15.140625" style="8" customWidth="1"/>
    <col min="5" max="5" width="16" style="8" customWidth="1"/>
    <col min="6" max="6" width="11.140625" style="70" customWidth="1"/>
    <col min="7" max="7" width="36.140625" style="9" customWidth="1"/>
    <col min="8" max="8" width="9.140625" style="70"/>
    <col min="9" max="9" width="9.5703125" style="70" bestFit="1" customWidth="1"/>
    <col min="10" max="16384" width="9.140625" style="70"/>
  </cols>
  <sheetData>
    <row r="1" spans="1:10" ht="38.25" customHeight="1" x14ac:dyDescent="0.2">
      <c r="B1" s="59"/>
      <c r="C1" s="59"/>
      <c r="D1" s="59"/>
      <c r="E1" s="59"/>
      <c r="F1" s="59"/>
      <c r="G1" s="56" t="s">
        <v>79</v>
      </c>
    </row>
    <row r="2" spans="1:10" ht="29.25" customHeight="1" x14ac:dyDescent="0.2">
      <c r="B2" s="92" t="s">
        <v>20</v>
      </c>
      <c r="C2" s="92"/>
      <c r="D2" s="92"/>
      <c r="E2" s="92"/>
      <c r="F2" s="92"/>
      <c r="G2" s="92"/>
    </row>
    <row r="3" spans="1:10" ht="28.5" customHeight="1" x14ac:dyDescent="0.2">
      <c r="B3" s="92" t="s">
        <v>104</v>
      </c>
      <c r="C3" s="92"/>
      <c r="D3" s="92"/>
      <c r="E3" s="92"/>
      <c r="F3" s="92"/>
      <c r="G3" s="92"/>
    </row>
    <row r="4" spans="1:10" s="13" customFormat="1" ht="18.75" customHeight="1" x14ac:dyDescent="0.2">
      <c r="B4" s="100" t="s">
        <v>22</v>
      </c>
      <c r="C4" s="100"/>
      <c r="D4" s="100"/>
      <c r="E4" s="100"/>
      <c r="F4" s="100"/>
      <c r="G4" s="100"/>
    </row>
    <row r="5" spans="1:10" s="13" customFormat="1" ht="18.75" customHeight="1" x14ac:dyDescent="0.2">
      <c r="B5" s="100" t="s">
        <v>23</v>
      </c>
      <c r="C5" s="100"/>
      <c r="D5" s="100"/>
      <c r="E5" s="100"/>
      <c r="F5" s="100"/>
      <c r="G5" s="100"/>
    </row>
    <row r="6" spans="1:10" s="13" customFormat="1" ht="18.75" customHeight="1" thickBot="1" x14ac:dyDescent="0.25">
      <c r="B6" s="100" t="s">
        <v>52</v>
      </c>
      <c r="C6" s="100"/>
      <c r="D6" s="100"/>
      <c r="E6" s="100"/>
      <c r="F6" s="100"/>
      <c r="G6" s="100"/>
    </row>
    <row r="7" spans="1:10" ht="11.25" customHeight="1" x14ac:dyDescent="0.2">
      <c r="A7" s="114" t="s">
        <v>25</v>
      </c>
      <c r="B7" s="101" t="s">
        <v>5</v>
      </c>
      <c r="C7" s="120" t="s">
        <v>74</v>
      </c>
      <c r="D7" s="104" t="s">
        <v>101</v>
      </c>
      <c r="E7" s="105"/>
      <c r="F7" s="108" t="s">
        <v>6</v>
      </c>
      <c r="G7" s="111" t="s">
        <v>7</v>
      </c>
    </row>
    <row r="8" spans="1:10" ht="9.75" customHeight="1" x14ac:dyDescent="0.2">
      <c r="A8" s="115"/>
      <c r="B8" s="102"/>
      <c r="C8" s="121"/>
      <c r="D8" s="106"/>
      <c r="E8" s="107"/>
      <c r="F8" s="109"/>
      <c r="G8" s="112"/>
    </row>
    <row r="9" spans="1:10" ht="29.25" customHeight="1" thickBot="1" x14ac:dyDescent="0.25">
      <c r="A9" s="116"/>
      <c r="B9" s="103"/>
      <c r="C9" s="122"/>
      <c r="D9" s="30" t="s">
        <v>72</v>
      </c>
      <c r="E9" s="30" t="s">
        <v>73</v>
      </c>
      <c r="F9" s="110"/>
      <c r="G9" s="113"/>
    </row>
    <row r="10" spans="1:10" ht="60.75" customHeight="1" x14ac:dyDescent="0.2">
      <c r="A10" s="16">
        <v>1</v>
      </c>
      <c r="B10" s="17" t="s">
        <v>29</v>
      </c>
      <c r="C10" s="120" t="s">
        <v>12</v>
      </c>
      <c r="D10" s="18">
        <v>1612.9</v>
      </c>
      <c r="E10" s="18">
        <v>1677.9</v>
      </c>
      <c r="F10" s="19" t="s">
        <v>10</v>
      </c>
      <c r="G10" s="76" t="s">
        <v>95</v>
      </c>
      <c r="J10" s="11"/>
    </row>
    <row r="11" spans="1:10" ht="27" customHeight="1" x14ac:dyDescent="0.2">
      <c r="A11" s="68">
        <v>2</v>
      </c>
      <c r="B11" s="69" t="s">
        <v>32</v>
      </c>
      <c r="C11" s="121"/>
      <c r="D11" s="1"/>
      <c r="E11" s="1"/>
      <c r="F11" s="15"/>
      <c r="G11" s="14"/>
      <c r="J11" s="11"/>
    </row>
    <row r="12" spans="1:10" ht="12" customHeight="1" x14ac:dyDescent="0.2">
      <c r="A12" s="68"/>
      <c r="B12" s="3" t="s">
        <v>19</v>
      </c>
      <c r="C12" s="121"/>
      <c r="D12" s="1"/>
      <c r="E12" s="1"/>
      <c r="F12" s="15"/>
      <c r="G12" s="14"/>
      <c r="J12" s="11"/>
    </row>
    <row r="13" spans="1:10" ht="54.75" customHeight="1" x14ac:dyDescent="0.2">
      <c r="A13" s="68" t="s">
        <v>26</v>
      </c>
      <c r="B13" s="3" t="s">
        <v>21</v>
      </c>
      <c r="C13" s="121"/>
      <c r="D13" s="31">
        <v>19.34</v>
      </c>
      <c r="E13" s="31">
        <v>19.59</v>
      </c>
      <c r="F13" s="15" t="s">
        <v>2</v>
      </c>
      <c r="G13" s="118" t="s">
        <v>99</v>
      </c>
      <c r="J13" s="11"/>
    </row>
    <row r="14" spans="1:10" ht="54.75" customHeight="1" x14ac:dyDescent="0.2">
      <c r="A14" s="68" t="s">
        <v>27</v>
      </c>
      <c r="B14" s="3" t="s">
        <v>13</v>
      </c>
      <c r="C14" s="121"/>
      <c r="D14" s="1">
        <v>1612.9</v>
      </c>
      <c r="E14" s="1">
        <v>1677.9</v>
      </c>
      <c r="F14" s="67" t="s">
        <v>10</v>
      </c>
      <c r="G14" s="119"/>
      <c r="J14" s="11"/>
    </row>
    <row r="15" spans="1:10" ht="33.75" customHeight="1" x14ac:dyDescent="0.2">
      <c r="A15" s="68">
        <v>3</v>
      </c>
      <c r="B15" s="57" t="s">
        <v>75</v>
      </c>
      <c r="C15" s="121"/>
      <c r="D15" s="1">
        <v>12.68</v>
      </c>
      <c r="E15" s="1">
        <v>13.18</v>
      </c>
      <c r="F15" s="15" t="s">
        <v>2</v>
      </c>
      <c r="G15" s="76" t="s">
        <v>97</v>
      </c>
      <c r="J15" s="11"/>
    </row>
    <row r="16" spans="1:10" ht="36" customHeight="1" x14ac:dyDescent="0.2">
      <c r="A16" s="68">
        <v>4</v>
      </c>
      <c r="B16" s="69" t="s">
        <v>30</v>
      </c>
      <c r="C16" s="123"/>
      <c r="D16" s="1">
        <v>19.12</v>
      </c>
      <c r="E16" s="1">
        <v>19.36</v>
      </c>
      <c r="F16" s="15" t="s">
        <v>2</v>
      </c>
      <c r="G16" s="76" t="s">
        <v>97</v>
      </c>
      <c r="J16" s="11"/>
    </row>
    <row r="17" spans="1:10" ht="49.5" customHeight="1" x14ac:dyDescent="0.2">
      <c r="A17" s="22">
        <v>5</v>
      </c>
      <c r="B17" s="23" t="s">
        <v>31</v>
      </c>
      <c r="C17" s="23" t="s">
        <v>4</v>
      </c>
      <c r="D17" s="24">
        <v>16.13</v>
      </c>
      <c r="E17" s="24">
        <v>17.13</v>
      </c>
      <c r="F17" s="25" t="s">
        <v>2</v>
      </c>
      <c r="G17" s="76" t="s">
        <v>98</v>
      </c>
      <c r="J17" s="11"/>
    </row>
    <row r="18" spans="1:10" ht="28.5" customHeight="1" x14ac:dyDescent="0.2">
      <c r="A18" s="66">
        <v>6</v>
      </c>
      <c r="B18" s="69" t="s">
        <v>42</v>
      </c>
      <c r="C18" s="69" t="s">
        <v>76</v>
      </c>
      <c r="D18" s="26">
        <v>4.4800000000000004</v>
      </c>
      <c r="E18" s="26">
        <v>4.63</v>
      </c>
      <c r="F18" s="66" t="s">
        <v>43</v>
      </c>
      <c r="G18" s="58" t="s">
        <v>100</v>
      </c>
    </row>
    <row r="19" spans="1:10" ht="28.5" customHeight="1" x14ac:dyDescent="0.2">
      <c r="A19" s="66">
        <v>7</v>
      </c>
      <c r="B19" s="69" t="s">
        <v>71</v>
      </c>
      <c r="C19" s="69"/>
      <c r="D19" s="26">
        <v>5.38</v>
      </c>
      <c r="E19" s="26"/>
      <c r="F19" s="66" t="s">
        <v>77</v>
      </c>
      <c r="G19" s="58"/>
    </row>
    <row r="20" spans="1:10" ht="45" customHeight="1" x14ac:dyDescent="0.2">
      <c r="B20" s="92" t="s">
        <v>24</v>
      </c>
      <c r="C20" s="92"/>
      <c r="D20" s="92"/>
      <c r="E20" s="92"/>
      <c r="F20" s="92"/>
      <c r="G20" s="92"/>
    </row>
    <row r="21" spans="1:10" ht="45" customHeight="1" x14ac:dyDescent="0.2">
      <c r="A21" s="66">
        <v>1</v>
      </c>
      <c r="B21" s="117" t="s">
        <v>33</v>
      </c>
      <c r="C21" s="117"/>
      <c r="D21" s="117"/>
      <c r="E21" s="20">
        <v>5.96E-2</v>
      </c>
      <c r="F21" s="67" t="s">
        <v>34</v>
      </c>
      <c r="G21" s="125" t="s">
        <v>35</v>
      </c>
    </row>
    <row r="22" spans="1:10" ht="30.75" customHeight="1" x14ac:dyDescent="0.2">
      <c r="A22" s="66">
        <v>2</v>
      </c>
      <c r="B22" s="126" t="s">
        <v>29</v>
      </c>
      <c r="C22" s="127"/>
      <c r="D22" s="128"/>
      <c r="E22" s="21">
        <v>1.9699999999999999E-2</v>
      </c>
      <c r="F22" s="15" t="s">
        <v>37</v>
      </c>
      <c r="G22" s="125"/>
    </row>
    <row r="23" spans="1:10" ht="42" customHeight="1" x14ac:dyDescent="0.2">
      <c r="A23" s="66">
        <v>3</v>
      </c>
      <c r="B23" s="117" t="s">
        <v>36</v>
      </c>
      <c r="C23" s="117"/>
      <c r="D23" s="117"/>
      <c r="E23" s="20">
        <v>4.4139999999999997</v>
      </c>
      <c r="F23" s="67" t="s">
        <v>40</v>
      </c>
      <c r="G23" s="125"/>
    </row>
    <row r="24" spans="1:10" ht="42" customHeight="1" x14ac:dyDescent="0.2">
      <c r="A24" s="66">
        <v>4</v>
      </c>
      <c r="B24" s="117" t="s">
        <v>38</v>
      </c>
      <c r="C24" s="117"/>
      <c r="D24" s="117"/>
      <c r="E24" s="20">
        <v>3.9020000000000001</v>
      </c>
      <c r="F24" s="67" t="s">
        <v>40</v>
      </c>
      <c r="G24" s="125"/>
    </row>
    <row r="25" spans="1:10" ht="35.25" customHeight="1" x14ac:dyDescent="0.2">
      <c r="A25" s="66">
        <v>5</v>
      </c>
      <c r="B25" s="117" t="s">
        <v>39</v>
      </c>
      <c r="C25" s="117"/>
      <c r="D25" s="117"/>
      <c r="E25" s="20">
        <f>E23+E24</f>
        <v>8.3159999999999989</v>
      </c>
      <c r="F25" s="67" t="s">
        <v>40</v>
      </c>
      <c r="G25" s="125"/>
    </row>
    <row r="30" spans="1:10" ht="15.75" customHeight="1" x14ac:dyDescent="0.2">
      <c r="B30" s="124" t="s">
        <v>44</v>
      </c>
      <c r="C30" s="124"/>
      <c r="D30" s="124"/>
      <c r="E30" s="124"/>
      <c r="G30" s="9" t="s">
        <v>45</v>
      </c>
    </row>
    <row r="36" spans="1:4" ht="25.5" x14ac:dyDescent="0.2">
      <c r="A36" s="27" t="s">
        <v>46</v>
      </c>
      <c r="B36" s="28" t="s">
        <v>47</v>
      </c>
      <c r="C36" s="28"/>
      <c r="D36" s="29"/>
    </row>
  </sheetData>
  <mergeCells count="21">
    <mergeCell ref="B30:E30"/>
    <mergeCell ref="B24:D24"/>
    <mergeCell ref="B25:D25"/>
    <mergeCell ref="G21:G25"/>
    <mergeCell ref="B22:D22"/>
    <mergeCell ref="A7:A9"/>
    <mergeCell ref="B21:D21"/>
    <mergeCell ref="B20:G20"/>
    <mergeCell ref="B23:D23"/>
    <mergeCell ref="B4:G4"/>
    <mergeCell ref="B5:G5"/>
    <mergeCell ref="G13:G14"/>
    <mergeCell ref="C7:C9"/>
    <mergeCell ref="C10:C16"/>
    <mergeCell ref="B2:G2"/>
    <mergeCell ref="B6:G6"/>
    <mergeCell ref="B3:G3"/>
    <mergeCell ref="B7:B9"/>
    <mergeCell ref="D7:E8"/>
    <mergeCell ref="F7:F9"/>
    <mergeCell ref="G7:G9"/>
  </mergeCells>
  <pageMargins left="0.31496062992125984" right="0.31496062992125984" top="0.35433070866141736" bottom="0.35433070866141736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4" workbookViewId="0">
      <selection activeCell="A2" sqref="A2:G25"/>
    </sheetView>
  </sheetViews>
  <sheetFormatPr defaultRowHeight="15.75" x14ac:dyDescent="0.2"/>
  <cols>
    <col min="1" max="1" width="5" style="70" customWidth="1"/>
    <col min="2" max="3" width="19.28515625" style="7" customWidth="1"/>
    <col min="4" max="4" width="15.140625" style="8" customWidth="1"/>
    <col min="5" max="5" width="16" style="8" customWidth="1"/>
    <col min="6" max="6" width="11.140625" style="70" customWidth="1"/>
    <col min="7" max="7" width="36.140625" style="9" customWidth="1"/>
    <col min="8" max="8" width="9.140625" style="70"/>
    <col min="9" max="9" width="9.5703125" style="70" bestFit="1" customWidth="1"/>
    <col min="10" max="16384" width="9.140625" style="70"/>
  </cols>
  <sheetData>
    <row r="1" spans="1:10" ht="38.25" customHeight="1" x14ac:dyDescent="0.2">
      <c r="B1" s="59"/>
      <c r="C1" s="59"/>
      <c r="D1" s="59"/>
      <c r="E1" s="59"/>
      <c r="F1" s="59"/>
      <c r="G1" s="56" t="s">
        <v>80</v>
      </c>
    </row>
    <row r="2" spans="1:10" ht="29.25" customHeight="1" x14ac:dyDescent="0.2">
      <c r="B2" s="92" t="s">
        <v>20</v>
      </c>
      <c r="C2" s="92"/>
      <c r="D2" s="92"/>
      <c r="E2" s="92"/>
      <c r="F2" s="92"/>
      <c r="G2" s="92"/>
    </row>
    <row r="3" spans="1:10" ht="28.5" customHeight="1" x14ac:dyDescent="0.2">
      <c r="B3" s="92" t="s">
        <v>105</v>
      </c>
      <c r="C3" s="92"/>
      <c r="D3" s="92"/>
      <c r="E3" s="92"/>
      <c r="F3" s="92"/>
      <c r="G3" s="92"/>
    </row>
    <row r="4" spans="1:10" s="13" customFormat="1" ht="18.75" customHeight="1" x14ac:dyDescent="0.2">
      <c r="B4" s="100" t="s">
        <v>22</v>
      </c>
      <c r="C4" s="100"/>
      <c r="D4" s="100"/>
      <c r="E4" s="100"/>
      <c r="F4" s="100"/>
      <c r="G4" s="100"/>
    </row>
    <row r="5" spans="1:10" s="13" customFormat="1" ht="18.75" customHeight="1" x14ac:dyDescent="0.2">
      <c r="B5" s="100" t="s">
        <v>23</v>
      </c>
      <c r="C5" s="100"/>
      <c r="D5" s="100"/>
      <c r="E5" s="100"/>
      <c r="F5" s="100"/>
      <c r="G5" s="100"/>
    </row>
    <row r="6" spans="1:10" s="13" customFormat="1" ht="18.75" customHeight="1" thickBot="1" x14ac:dyDescent="0.25">
      <c r="B6" s="100" t="s">
        <v>52</v>
      </c>
      <c r="C6" s="100"/>
      <c r="D6" s="100"/>
      <c r="E6" s="100"/>
      <c r="F6" s="100"/>
      <c r="G6" s="100"/>
    </row>
    <row r="7" spans="1:10" ht="11.25" customHeight="1" x14ac:dyDescent="0.2">
      <c r="A7" s="114" t="s">
        <v>25</v>
      </c>
      <c r="B7" s="101" t="s">
        <v>5</v>
      </c>
      <c r="C7" s="120" t="s">
        <v>74</v>
      </c>
      <c r="D7" s="104" t="s">
        <v>106</v>
      </c>
      <c r="E7" s="105"/>
      <c r="F7" s="108" t="s">
        <v>6</v>
      </c>
      <c r="G7" s="111" t="s">
        <v>7</v>
      </c>
    </row>
    <row r="8" spans="1:10" ht="9.75" customHeight="1" x14ac:dyDescent="0.2">
      <c r="A8" s="115"/>
      <c r="B8" s="102"/>
      <c r="C8" s="121"/>
      <c r="D8" s="106"/>
      <c r="E8" s="107"/>
      <c r="F8" s="109"/>
      <c r="G8" s="112"/>
    </row>
    <row r="9" spans="1:10" ht="29.25" customHeight="1" thickBot="1" x14ac:dyDescent="0.25">
      <c r="A9" s="116"/>
      <c r="B9" s="103"/>
      <c r="C9" s="122"/>
      <c r="D9" s="30" t="s">
        <v>72</v>
      </c>
      <c r="E9" s="30" t="s">
        <v>73</v>
      </c>
      <c r="F9" s="110"/>
      <c r="G9" s="113"/>
    </row>
    <row r="10" spans="1:10" ht="60.75" customHeight="1" x14ac:dyDescent="0.2">
      <c r="A10" s="16">
        <v>1</v>
      </c>
      <c r="B10" s="17" t="s">
        <v>29</v>
      </c>
      <c r="C10" s="120" t="s">
        <v>12</v>
      </c>
      <c r="D10" s="18">
        <v>1935.48</v>
      </c>
      <c r="E10" s="18">
        <v>2013.48</v>
      </c>
      <c r="F10" s="19" t="s">
        <v>10</v>
      </c>
      <c r="G10" s="134" t="s">
        <v>95</v>
      </c>
      <c r="J10" s="11"/>
    </row>
    <row r="11" spans="1:10" ht="27" customHeight="1" x14ac:dyDescent="0.2">
      <c r="A11" s="79">
        <v>2</v>
      </c>
      <c r="B11" s="77" t="s">
        <v>32</v>
      </c>
      <c r="C11" s="121"/>
      <c r="D11" s="146"/>
      <c r="E11" s="147"/>
      <c r="F11" s="147"/>
      <c r="G11" s="148"/>
      <c r="J11" s="11"/>
    </row>
    <row r="12" spans="1:10" ht="12" customHeight="1" x14ac:dyDescent="0.2">
      <c r="A12" s="79"/>
      <c r="B12" s="3" t="s">
        <v>19</v>
      </c>
      <c r="C12" s="121"/>
      <c r="D12" s="149"/>
      <c r="E12" s="150"/>
      <c r="F12" s="150"/>
      <c r="G12" s="151"/>
      <c r="J12" s="11"/>
    </row>
    <row r="13" spans="1:10" ht="54.75" customHeight="1" x14ac:dyDescent="0.2">
      <c r="A13" s="79" t="s">
        <v>26</v>
      </c>
      <c r="B13" s="3" t="s">
        <v>21</v>
      </c>
      <c r="C13" s="121"/>
      <c r="D13" s="31">
        <v>23.21</v>
      </c>
      <c r="E13" s="31">
        <v>23.51</v>
      </c>
      <c r="F13" s="15" t="s">
        <v>2</v>
      </c>
      <c r="G13" s="135" t="s">
        <v>99</v>
      </c>
      <c r="J13" s="11"/>
    </row>
    <row r="14" spans="1:10" ht="54.75" customHeight="1" x14ac:dyDescent="0.2">
      <c r="A14" s="79" t="s">
        <v>27</v>
      </c>
      <c r="B14" s="3" t="s">
        <v>13</v>
      </c>
      <c r="C14" s="121"/>
      <c r="D14" s="1">
        <v>1935.48</v>
      </c>
      <c r="E14" s="1">
        <v>2013.48</v>
      </c>
      <c r="F14" s="84" t="s">
        <v>10</v>
      </c>
      <c r="G14" s="136"/>
      <c r="J14" s="11"/>
    </row>
    <row r="15" spans="1:10" ht="33.75" customHeight="1" x14ac:dyDescent="0.2">
      <c r="A15" s="79">
        <v>3</v>
      </c>
      <c r="B15" s="57" t="s">
        <v>75</v>
      </c>
      <c r="C15" s="121"/>
      <c r="D15" s="1">
        <f>12.68*1.2</f>
        <v>15.215999999999999</v>
      </c>
      <c r="E15" s="1">
        <f>13.18*1.2</f>
        <v>15.815999999999999</v>
      </c>
      <c r="F15" s="15" t="s">
        <v>2</v>
      </c>
      <c r="G15" s="134" t="s">
        <v>97</v>
      </c>
      <c r="J15" s="11"/>
    </row>
    <row r="16" spans="1:10" ht="36" customHeight="1" x14ac:dyDescent="0.2">
      <c r="A16" s="79">
        <v>4</v>
      </c>
      <c r="B16" s="77" t="s">
        <v>30</v>
      </c>
      <c r="C16" s="123"/>
      <c r="D16" s="1">
        <v>22.94</v>
      </c>
      <c r="E16" s="1">
        <v>23.23</v>
      </c>
      <c r="F16" s="15" t="s">
        <v>2</v>
      </c>
      <c r="G16" s="134" t="s">
        <v>97</v>
      </c>
      <c r="J16" s="11"/>
    </row>
    <row r="17" spans="1:10" ht="36" customHeight="1" x14ac:dyDescent="0.2">
      <c r="A17" s="22">
        <v>5</v>
      </c>
      <c r="B17" s="23" t="s">
        <v>31</v>
      </c>
      <c r="C17" s="144" t="s">
        <v>4</v>
      </c>
      <c r="D17" s="24">
        <v>19.36</v>
      </c>
      <c r="E17" s="24">
        <v>20.56</v>
      </c>
      <c r="F17" s="25" t="s">
        <v>2</v>
      </c>
      <c r="G17" s="134" t="s">
        <v>98</v>
      </c>
      <c r="J17" s="11"/>
    </row>
    <row r="18" spans="1:10" ht="37.5" customHeight="1" thickBot="1" x14ac:dyDescent="0.25">
      <c r="A18" s="80">
        <v>6</v>
      </c>
      <c r="B18" s="137" t="s">
        <v>42</v>
      </c>
      <c r="C18" s="82" t="s">
        <v>108</v>
      </c>
      <c r="D18" s="145">
        <v>5.38</v>
      </c>
      <c r="E18" s="145">
        <v>5.56</v>
      </c>
      <c r="F18" s="82" t="s">
        <v>43</v>
      </c>
      <c r="G18" s="139" t="s">
        <v>100</v>
      </c>
    </row>
    <row r="19" spans="1:10" ht="28.5" hidden="1" customHeight="1" thickBot="1" x14ac:dyDescent="0.25">
      <c r="A19" s="140">
        <v>7</v>
      </c>
      <c r="B19" s="141" t="s">
        <v>71</v>
      </c>
      <c r="C19" s="141"/>
      <c r="D19" s="142">
        <v>6.46</v>
      </c>
      <c r="E19" s="142"/>
      <c r="F19" s="81" t="s">
        <v>2</v>
      </c>
      <c r="G19" s="143"/>
    </row>
    <row r="20" spans="1:10" ht="45" customHeight="1" thickBot="1" x14ac:dyDescent="0.25">
      <c r="B20" s="92" t="s">
        <v>24</v>
      </c>
      <c r="C20" s="92"/>
      <c r="D20" s="92"/>
      <c r="E20" s="92"/>
      <c r="F20" s="92"/>
      <c r="G20" s="92"/>
    </row>
    <row r="21" spans="1:10" ht="45" customHeight="1" x14ac:dyDescent="0.2">
      <c r="A21" s="78">
        <v>1</v>
      </c>
      <c r="B21" s="152" t="s">
        <v>33</v>
      </c>
      <c r="C21" s="152"/>
      <c r="D21" s="152"/>
      <c r="E21" s="153">
        <v>5.96E-2</v>
      </c>
      <c r="F21" s="83" t="s">
        <v>34</v>
      </c>
      <c r="G21" s="111" t="s">
        <v>35</v>
      </c>
    </row>
    <row r="22" spans="1:10" ht="30.75" customHeight="1" x14ac:dyDescent="0.2">
      <c r="A22" s="79">
        <v>2</v>
      </c>
      <c r="B22" s="126" t="s">
        <v>29</v>
      </c>
      <c r="C22" s="127"/>
      <c r="D22" s="128"/>
      <c r="E22" s="26">
        <v>1.9699999999999999E-2</v>
      </c>
      <c r="F22" s="84" t="s">
        <v>37</v>
      </c>
      <c r="G22" s="112"/>
    </row>
    <row r="23" spans="1:10" ht="42" customHeight="1" x14ac:dyDescent="0.2">
      <c r="A23" s="79">
        <v>3</v>
      </c>
      <c r="B23" s="117" t="s">
        <v>36</v>
      </c>
      <c r="C23" s="117"/>
      <c r="D23" s="117"/>
      <c r="E23" s="26">
        <v>4.4139999999999997</v>
      </c>
      <c r="F23" s="84" t="s">
        <v>40</v>
      </c>
      <c r="G23" s="112"/>
    </row>
    <row r="24" spans="1:10" ht="42" customHeight="1" x14ac:dyDescent="0.2">
      <c r="A24" s="79">
        <v>4</v>
      </c>
      <c r="B24" s="117" t="s">
        <v>38</v>
      </c>
      <c r="C24" s="117"/>
      <c r="D24" s="117"/>
      <c r="E24" s="26">
        <v>3.9020000000000001</v>
      </c>
      <c r="F24" s="84" t="s">
        <v>40</v>
      </c>
      <c r="G24" s="112"/>
    </row>
    <row r="25" spans="1:10" ht="42.75" customHeight="1" thickBot="1" x14ac:dyDescent="0.25">
      <c r="A25" s="80">
        <v>5</v>
      </c>
      <c r="B25" s="154" t="s">
        <v>39</v>
      </c>
      <c r="C25" s="154"/>
      <c r="D25" s="154"/>
      <c r="E25" s="138">
        <f>E23+E24</f>
        <v>8.3159999999999989</v>
      </c>
      <c r="F25" s="85" t="s">
        <v>40</v>
      </c>
      <c r="G25" s="113"/>
    </row>
    <row r="30" spans="1:10" ht="15.75" customHeight="1" x14ac:dyDescent="0.2">
      <c r="B30" s="124" t="s">
        <v>44</v>
      </c>
      <c r="C30" s="124"/>
      <c r="D30" s="124"/>
      <c r="E30" s="124"/>
      <c r="G30" s="9" t="s">
        <v>45</v>
      </c>
    </row>
    <row r="36" spans="1:4" ht="25.5" x14ac:dyDescent="0.2">
      <c r="A36" s="27" t="s">
        <v>46</v>
      </c>
      <c r="B36" s="28" t="s">
        <v>47</v>
      </c>
      <c r="C36" s="28"/>
      <c r="D36" s="29"/>
    </row>
  </sheetData>
  <mergeCells count="22">
    <mergeCell ref="A7:A9"/>
    <mergeCell ref="B7:B9"/>
    <mergeCell ref="C7:C9"/>
    <mergeCell ref="D7:E8"/>
    <mergeCell ref="F7:F9"/>
    <mergeCell ref="B2:G2"/>
    <mergeCell ref="B3:G3"/>
    <mergeCell ref="B4:G4"/>
    <mergeCell ref="B5:G5"/>
    <mergeCell ref="B6:G6"/>
    <mergeCell ref="B30:E30"/>
    <mergeCell ref="G7:G9"/>
    <mergeCell ref="C10:C16"/>
    <mergeCell ref="G13:G14"/>
    <mergeCell ref="B20:G20"/>
    <mergeCell ref="B21:D21"/>
    <mergeCell ref="G21:G25"/>
    <mergeCell ref="B22:D22"/>
    <mergeCell ref="B23:D23"/>
    <mergeCell ref="B24:D24"/>
    <mergeCell ref="B25:D25"/>
    <mergeCell ref="D11:G12"/>
  </mergeCells>
  <pageMargins left="0.31496062992125984" right="0.31496062992125984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I16" sqref="I16"/>
    </sheetView>
  </sheetViews>
  <sheetFormatPr defaultRowHeight="15.75" x14ac:dyDescent="0.2"/>
  <cols>
    <col min="1" max="1" width="5" style="71" customWidth="1"/>
    <col min="2" max="2" width="19.28515625" style="7" customWidth="1"/>
    <col min="3" max="3" width="15.140625" style="8" customWidth="1"/>
    <col min="4" max="4" width="16" style="8" customWidth="1"/>
    <col min="5" max="5" width="11.140625" style="71" customWidth="1"/>
    <col min="6" max="6" width="36.140625" style="9" customWidth="1"/>
    <col min="7" max="7" width="9.140625" style="71"/>
    <col min="8" max="8" width="9.5703125" style="71" bestFit="1" customWidth="1"/>
    <col min="9" max="16384" width="9.140625" style="71"/>
  </cols>
  <sheetData>
    <row r="1" spans="1:9" ht="34.5" customHeight="1" x14ac:dyDescent="0.2">
      <c r="B1" s="59"/>
      <c r="C1" s="59"/>
      <c r="D1" s="59"/>
      <c r="E1" s="59"/>
      <c r="F1" s="56" t="s">
        <v>102</v>
      </c>
    </row>
    <row r="2" spans="1:9" ht="29.25" customHeight="1" x14ac:dyDescent="0.2">
      <c r="B2" s="92" t="s">
        <v>20</v>
      </c>
      <c r="C2" s="92"/>
      <c r="D2" s="92"/>
      <c r="E2" s="92"/>
      <c r="F2" s="92"/>
    </row>
    <row r="3" spans="1:9" ht="28.5" customHeight="1" x14ac:dyDescent="0.2">
      <c r="B3" s="92" t="s">
        <v>94</v>
      </c>
      <c r="C3" s="92"/>
      <c r="D3" s="92"/>
      <c r="E3" s="92"/>
      <c r="F3" s="92"/>
    </row>
    <row r="4" spans="1:9" s="13" customFormat="1" ht="49.5" customHeight="1" x14ac:dyDescent="0.2">
      <c r="B4" s="129" t="s">
        <v>63</v>
      </c>
      <c r="C4" s="100"/>
      <c r="D4" s="100"/>
      <c r="E4" s="100"/>
      <c r="F4" s="100"/>
    </row>
    <row r="5" spans="1:9" s="13" customFormat="1" ht="18.75" customHeight="1" x14ac:dyDescent="0.2">
      <c r="B5" s="100" t="s">
        <v>52</v>
      </c>
      <c r="C5" s="100"/>
      <c r="D5" s="100"/>
      <c r="E5" s="100"/>
      <c r="F5" s="100"/>
    </row>
    <row r="6" spans="1:9" s="13" customFormat="1" ht="18.75" customHeight="1" thickBot="1" x14ac:dyDescent="0.25">
      <c r="B6" s="100"/>
      <c r="C6" s="100"/>
      <c r="D6" s="100"/>
      <c r="E6" s="100"/>
      <c r="F6" s="100"/>
    </row>
    <row r="7" spans="1:9" ht="11.25" customHeight="1" x14ac:dyDescent="0.2">
      <c r="A7" s="114" t="s">
        <v>25</v>
      </c>
      <c r="B7" s="101" t="s">
        <v>5</v>
      </c>
      <c r="C7" s="104" t="s">
        <v>101</v>
      </c>
      <c r="D7" s="105"/>
      <c r="E7" s="108" t="s">
        <v>6</v>
      </c>
      <c r="F7" s="111" t="s">
        <v>7</v>
      </c>
    </row>
    <row r="8" spans="1:9" ht="9.75" customHeight="1" x14ac:dyDescent="0.2">
      <c r="A8" s="115"/>
      <c r="B8" s="102"/>
      <c r="C8" s="106"/>
      <c r="D8" s="107"/>
      <c r="E8" s="109"/>
      <c r="F8" s="112"/>
    </row>
    <row r="9" spans="1:9" ht="75.75" customHeight="1" thickBot="1" x14ac:dyDescent="0.25">
      <c r="A9" s="116"/>
      <c r="B9" s="103"/>
      <c r="C9" s="30" t="s">
        <v>72</v>
      </c>
      <c r="D9" s="30" t="s">
        <v>78</v>
      </c>
      <c r="E9" s="110"/>
      <c r="F9" s="113"/>
    </row>
    <row r="10" spans="1:9" ht="60.75" customHeight="1" x14ac:dyDescent="0.2">
      <c r="A10" s="16">
        <v>1</v>
      </c>
      <c r="B10" s="17" t="s">
        <v>29</v>
      </c>
      <c r="C10" s="18">
        <v>1684.3</v>
      </c>
      <c r="D10" s="18">
        <v>1751.7</v>
      </c>
      <c r="E10" s="19" t="s">
        <v>10</v>
      </c>
      <c r="F10" s="76" t="s">
        <v>96</v>
      </c>
      <c r="I10" s="11"/>
    </row>
    <row r="11" spans="1:9" ht="27" customHeight="1" x14ac:dyDescent="0.2">
      <c r="A11" s="73">
        <v>2</v>
      </c>
      <c r="B11" s="72" t="s">
        <v>32</v>
      </c>
      <c r="C11" s="1"/>
      <c r="D11" s="1"/>
      <c r="E11" s="15"/>
      <c r="F11" s="14"/>
      <c r="I11" s="11"/>
    </row>
    <row r="12" spans="1:9" ht="12" customHeight="1" thickBot="1" x14ac:dyDescent="0.25">
      <c r="A12" s="73"/>
      <c r="B12" s="3" t="s">
        <v>19</v>
      </c>
      <c r="C12" s="1"/>
      <c r="D12" s="1"/>
      <c r="E12" s="15"/>
      <c r="F12" s="14"/>
      <c r="I12" s="11"/>
    </row>
    <row r="13" spans="1:9" ht="54.75" customHeight="1" x14ac:dyDescent="0.2">
      <c r="A13" s="73" t="s">
        <v>26</v>
      </c>
      <c r="B13" s="3" t="s">
        <v>21</v>
      </c>
      <c r="C13" s="31">
        <v>19.34</v>
      </c>
      <c r="D13" s="31">
        <v>19.59</v>
      </c>
      <c r="E13" s="15" t="s">
        <v>2</v>
      </c>
      <c r="F13" s="10"/>
      <c r="I13" s="11"/>
    </row>
    <row r="14" spans="1:9" ht="54.75" customHeight="1" x14ac:dyDescent="0.2">
      <c r="A14" s="73" t="s">
        <v>27</v>
      </c>
      <c r="B14" s="3" t="s">
        <v>13</v>
      </c>
      <c r="C14" s="18">
        <v>1684.3</v>
      </c>
      <c r="D14" s="18">
        <v>1751.7</v>
      </c>
      <c r="E14" s="19" t="s">
        <v>10</v>
      </c>
      <c r="F14" s="76" t="s">
        <v>96</v>
      </c>
      <c r="I14" s="11"/>
    </row>
    <row r="15" spans="1:9" ht="50.25" customHeight="1" x14ac:dyDescent="0.2">
      <c r="A15" s="73">
        <v>3</v>
      </c>
      <c r="B15" s="72" t="s">
        <v>30</v>
      </c>
      <c r="C15" s="1">
        <v>19.850000000000001</v>
      </c>
      <c r="D15" s="1">
        <v>19.850000000000001</v>
      </c>
      <c r="E15" s="15" t="s">
        <v>2</v>
      </c>
      <c r="F15" s="12" t="s">
        <v>56</v>
      </c>
      <c r="I15" s="11"/>
    </row>
    <row r="16" spans="1:9" ht="49.5" customHeight="1" x14ac:dyDescent="0.2">
      <c r="A16" s="22" t="s">
        <v>28</v>
      </c>
      <c r="B16" s="23" t="s">
        <v>31</v>
      </c>
      <c r="C16" s="24">
        <v>24.4</v>
      </c>
      <c r="D16" s="24">
        <v>24.4</v>
      </c>
      <c r="E16" s="25" t="s">
        <v>2</v>
      </c>
      <c r="F16" s="12" t="s">
        <v>57</v>
      </c>
      <c r="I16" s="11"/>
    </row>
    <row r="17" spans="1:6" ht="28.5" customHeight="1" x14ac:dyDescent="0.2">
      <c r="A17" s="74" t="s">
        <v>41</v>
      </c>
      <c r="B17" s="72" t="s">
        <v>42</v>
      </c>
      <c r="C17" s="26">
        <v>3.14</v>
      </c>
      <c r="D17" s="26">
        <v>3.24</v>
      </c>
      <c r="E17" s="74" t="s">
        <v>43</v>
      </c>
      <c r="F17" s="58" t="s">
        <v>100</v>
      </c>
    </row>
    <row r="18" spans="1:6" ht="45" customHeight="1" x14ac:dyDescent="0.2">
      <c r="B18" s="92" t="s">
        <v>24</v>
      </c>
      <c r="C18" s="92"/>
      <c r="D18" s="92"/>
      <c r="E18" s="92"/>
      <c r="F18" s="92"/>
    </row>
    <row r="19" spans="1:6" ht="45" customHeight="1" x14ac:dyDescent="0.2">
      <c r="A19" s="74">
        <v>1</v>
      </c>
      <c r="B19" s="117" t="s">
        <v>33</v>
      </c>
      <c r="C19" s="117"/>
      <c r="D19" s="20">
        <v>5.96E-2</v>
      </c>
      <c r="E19" s="75" t="s">
        <v>34</v>
      </c>
      <c r="F19" s="125" t="s">
        <v>35</v>
      </c>
    </row>
    <row r="20" spans="1:6" ht="30.75" customHeight="1" x14ac:dyDescent="0.2">
      <c r="A20" s="74">
        <v>2</v>
      </c>
      <c r="B20" s="126" t="s">
        <v>29</v>
      </c>
      <c r="C20" s="128"/>
      <c r="D20" s="21">
        <v>1.9699999999999999E-2</v>
      </c>
      <c r="E20" s="15" t="s">
        <v>37</v>
      </c>
      <c r="F20" s="125"/>
    </row>
    <row r="21" spans="1:6" ht="42" customHeight="1" x14ac:dyDescent="0.2">
      <c r="A21" s="74">
        <v>3</v>
      </c>
      <c r="B21" s="117" t="s">
        <v>36</v>
      </c>
      <c r="C21" s="117"/>
      <c r="D21" s="20">
        <v>4.4139999999999997</v>
      </c>
      <c r="E21" s="75" t="s">
        <v>40</v>
      </c>
      <c r="F21" s="125"/>
    </row>
    <row r="22" spans="1:6" ht="42" customHeight="1" x14ac:dyDescent="0.2">
      <c r="A22" s="74">
        <v>4</v>
      </c>
      <c r="B22" s="117" t="s">
        <v>38</v>
      </c>
      <c r="C22" s="117"/>
      <c r="D22" s="20">
        <v>3.9020000000000001</v>
      </c>
      <c r="E22" s="75" t="s">
        <v>40</v>
      </c>
      <c r="F22" s="125"/>
    </row>
    <row r="23" spans="1:6" ht="35.25" customHeight="1" x14ac:dyDescent="0.2">
      <c r="A23" s="74">
        <v>5</v>
      </c>
      <c r="B23" s="117" t="s">
        <v>39</v>
      </c>
      <c r="C23" s="117"/>
      <c r="D23" s="20">
        <f>D21+D22</f>
        <v>8.3159999999999989</v>
      </c>
      <c r="E23" s="75" t="s">
        <v>40</v>
      </c>
      <c r="F23" s="125"/>
    </row>
    <row r="26" spans="1:6" ht="24.75" customHeight="1" x14ac:dyDescent="0.2">
      <c r="B26" s="124" t="s">
        <v>44</v>
      </c>
      <c r="C26" s="124"/>
      <c r="D26" s="124"/>
      <c r="F26" s="9" t="s">
        <v>45</v>
      </c>
    </row>
    <row r="28" spans="1:6" ht="25.5" x14ac:dyDescent="0.2">
      <c r="A28" s="27" t="s">
        <v>46</v>
      </c>
      <c r="B28" s="28" t="s">
        <v>47</v>
      </c>
      <c r="C28" s="29"/>
    </row>
  </sheetData>
  <mergeCells count="18">
    <mergeCell ref="B18:F18"/>
    <mergeCell ref="B2:F2"/>
    <mergeCell ref="B3:F3"/>
    <mergeCell ref="B4:F4"/>
    <mergeCell ref="B5:F5"/>
    <mergeCell ref="B6:F6"/>
    <mergeCell ref="A7:A9"/>
    <mergeCell ref="B7:B9"/>
    <mergeCell ref="C7:D8"/>
    <mergeCell ref="E7:E9"/>
    <mergeCell ref="F7:F9"/>
    <mergeCell ref="B26:D26"/>
    <mergeCell ref="B19:C19"/>
    <mergeCell ref="F19:F23"/>
    <mergeCell ref="B20:C20"/>
    <mergeCell ref="B21:C21"/>
    <mergeCell ref="B22:C22"/>
    <mergeCell ref="B23:C23"/>
  </mergeCells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0" workbookViewId="0">
      <selection activeCell="B18" sqref="B18:G18"/>
    </sheetView>
  </sheetViews>
  <sheetFormatPr defaultRowHeight="15.75" x14ac:dyDescent="0.2"/>
  <cols>
    <col min="1" max="1" width="5" style="70" customWidth="1"/>
    <col min="2" max="3" width="19.28515625" style="7" customWidth="1"/>
    <col min="4" max="4" width="15.140625" style="8" customWidth="1"/>
    <col min="5" max="5" width="16" style="8" customWidth="1"/>
    <col min="6" max="6" width="11.140625" style="70" customWidth="1"/>
    <col min="7" max="7" width="36.140625" style="9" customWidth="1"/>
    <col min="8" max="8" width="9.140625" style="70"/>
    <col min="9" max="9" width="9.5703125" style="70" bestFit="1" customWidth="1"/>
    <col min="10" max="16384" width="9.140625" style="70"/>
  </cols>
  <sheetData>
    <row r="1" spans="1:10" ht="34.5" customHeight="1" x14ac:dyDescent="0.2">
      <c r="B1" s="59"/>
      <c r="C1" s="59"/>
      <c r="D1" s="59"/>
      <c r="E1" s="59"/>
      <c r="F1" s="59"/>
      <c r="G1" s="56" t="s">
        <v>103</v>
      </c>
    </row>
    <row r="2" spans="1:10" ht="29.25" customHeight="1" x14ac:dyDescent="0.2">
      <c r="B2" s="92" t="s">
        <v>20</v>
      </c>
      <c r="C2" s="92"/>
      <c r="D2" s="92"/>
      <c r="E2" s="92"/>
      <c r="F2" s="92"/>
      <c r="G2" s="92"/>
    </row>
    <row r="3" spans="1:10" ht="28.5" customHeight="1" x14ac:dyDescent="0.2">
      <c r="B3" s="92" t="s">
        <v>107</v>
      </c>
      <c r="C3" s="92"/>
      <c r="D3" s="92"/>
      <c r="E3" s="92"/>
      <c r="F3" s="92"/>
      <c r="G3" s="92"/>
    </row>
    <row r="4" spans="1:10" s="13" customFormat="1" ht="49.5" customHeight="1" x14ac:dyDescent="0.2">
      <c r="B4" s="129" t="s">
        <v>63</v>
      </c>
      <c r="C4" s="129"/>
      <c r="D4" s="100"/>
      <c r="E4" s="100"/>
      <c r="F4" s="100"/>
      <c r="G4" s="100"/>
    </row>
    <row r="5" spans="1:10" s="13" customFormat="1" ht="18.75" customHeight="1" x14ac:dyDescent="0.2">
      <c r="B5" s="100" t="s">
        <v>52</v>
      </c>
      <c r="C5" s="100"/>
      <c r="D5" s="100"/>
      <c r="E5" s="100"/>
      <c r="F5" s="100"/>
      <c r="G5" s="100"/>
    </row>
    <row r="6" spans="1:10" s="13" customFormat="1" ht="18.75" customHeight="1" thickBot="1" x14ac:dyDescent="0.25">
      <c r="B6" s="100"/>
      <c r="C6" s="100"/>
      <c r="D6" s="100"/>
      <c r="E6" s="100"/>
      <c r="F6" s="100"/>
      <c r="G6" s="100"/>
    </row>
    <row r="7" spans="1:10" ht="11.25" customHeight="1" x14ac:dyDescent="0.2">
      <c r="A7" s="114" t="s">
        <v>25</v>
      </c>
      <c r="B7" s="101" t="s">
        <v>5</v>
      </c>
      <c r="C7" s="120" t="s">
        <v>74</v>
      </c>
      <c r="D7" s="104" t="s">
        <v>14</v>
      </c>
      <c r="E7" s="105"/>
      <c r="F7" s="108" t="s">
        <v>6</v>
      </c>
      <c r="G7" s="111" t="s">
        <v>7</v>
      </c>
    </row>
    <row r="8" spans="1:10" ht="9.75" customHeight="1" x14ac:dyDescent="0.2">
      <c r="A8" s="115"/>
      <c r="B8" s="102"/>
      <c r="C8" s="121"/>
      <c r="D8" s="106"/>
      <c r="E8" s="107"/>
      <c r="F8" s="109"/>
      <c r="G8" s="112"/>
    </row>
    <row r="9" spans="1:10" ht="75.75" customHeight="1" thickBot="1" x14ac:dyDescent="0.25">
      <c r="A9" s="116"/>
      <c r="B9" s="103"/>
      <c r="C9" s="122"/>
      <c r="D9" s="30" t="s">
        <v>72</v>
      </c>
      <c r="E9" s="30" t="s">
        <v>78</v>
      </c>
      <c r="F9" s="110"/>
      <c r="G9" s="113"/>
    </row>
    <row r="10" spans="1:10" ht="60.75" customHeight="1" x14ac:dyDescent="0.2">
      <c r="A10" s="16">
        <v>1</v>
      </c>
      <c r="B10" s="17" t="s">
        <v>29</v>
      </c>
      <c r="C10" s="120" t="s">
        <v>12</v>
      </c>
      <c r="D10" s="18">
        <v>2021.16</v>
      </c>
      <c r="E10" s="18">
        <v>2102.04</v>
      </c>
      <c r="F10" s="19" t="s">
        <v>10</v>
      </c>
      <c r="G10" s="134" t="s">
        <v>96</v>
      </c>
      <c r="J10" s="11"/>
    </row>
    <row r="11" spans="1:10" ht="27" customHeight="1" x14ac:dyDescent="0.2">
      <c r="A11" s="79">
        <v>2</v>
      </c>
      <c r="B11" s="77" t="s">
        <v>32</v>
      </c>
      <c r="C11" s="121"/>
      <c r="D11" s="1"/>
      <c r="E11" s="1"/>
      <c r="F11" s="15"/>
      <c r="G11" s="14"/>
      <c r="J11" s="11"/>
    </row>
    <row r="12" spans="1:10" ht="12" customHeight="1" thickBot="1" x14ac:dyDescent="0.25">
      <c r="A12" s="79"/>
      <c r="B12" s="3" t="s">
        <v>19</v>
      </c>
      <c r="C12" s="121"/>
      <c r="D12" s="1"/>
      <c r="E12" s="1"/>
      <c r="F12" s="15"/>
      <c r="G12" s="14"/>
      <c r="J12" s="11"/>
    </row>
    <row r="13" spans="1:10" ht="54.75" customHeight="1" x14ac:dyDescent="0.2">
      <c r="A13" s="79" t="s">
        <v>26</v>
      </c>
      <c r="B13" s="3" t="s">
        <v>21</v>
      </c>
      <c r="C13" s="121"/>
      <c r="D13" s="31">
        <v>23.21</v>
      </c>
      <c r="E13" s="31">
        <v>23.51</v>
      </c>
      <c r="F13" s="15" t="s">
        <v>2</v>
      </c>
      <c r="G13" s="10"/>
      <c r="J13" s="11"/>
    </row>
    <row r="14" spans="1:10" ht="54.75" customHeight="1" x14ac:dyDescent="0.2">
      <c r="A14" s="79" t="s">
        <v>27</v>
      </c>
      <c r="B14" s="3" t="s">
        <v>13</v>
      </c>
      <c r="C14" s="121"/>
      <c r="D14" s="18">
        <v>2021.16</v>
      </c>
      <c r="E14" s="18">
        <v>2102.04</v>
      </c>
      <c r="F14" s="19" t="s">
        <v>10</v>
      </c>
      <c r="G14" s="134" t="s">
        <v>96</v>
      </c>
      <c r="J14" s="11"/>
    </row>
    <row r="15" spans="1:10" ht="50.25" customHeight="1" x14ac:dyDescent="0.2">
      <c r="A15" s="79">
        <v>3</v>
      </c>
      <c r="B15" s="77" t="s">
        <v>30</v>
      </c>
      <c r="C15" s="123"/>
      <c r="D15" s="1">
        <f>19.85/1.18*1.2</f>
        <v>20.186440677966104</v>
      </c>
      <c r="E15" s="1">
        <f>D15</f>
        <v>20.186440677966104</v>
      </c>
      <c r="F15" s="15" t="s">
        <v>2</v>
      </c>
      <c r="G15" s="12" t="s">
        <v>56</v>
      </c>
      <c r="J15" s="11"/>
    </row>
    <row r="16" spans="1:10" ht="49.5" customHeight="1" x14ac:dyDescent="0.2">
      <c r="A16" s="22" t="s">
        <v>28</v>
      </c>
      <c r="B16" s="23" t="s">
        <v>31</v>
      </c>
      <c r="C16" s="144" t="s">
        <v>4</v>
      </c>
      <c r="D16" s="24">
        <f>24.4/1.18*1.2</f>
        <v>24.813559322033896</v>
      </c>
      <c r="E16" s="24">
        <f>D16</f>
        <v>24.813559322033896</v>
      </c>
      <c r="F16" s="25" t="s">
        <v>2</v>
      </c>
      <c r="G16" s="12" t="s">
        <v>57</v>
      </c>
      <c r="J16" s="11"/>
    </row>
    <row r="17" spans="1:7" ht="39" customHeight="1" thickBot="1" x14ac:dyDescent="0.25">
      <c r="A17" s="80" t="s">
        <v>41</v>
      </c>
      <c r="B17" s="137" t="s">
        <v>42</v>
      </c>
      <c r="C17" s="82" t="s">
        <v>108</v>
      </c>
      <c r="D17" s="145">
        <v>3.77</v>
      </c>
      <c r="E17" s="145">
        <v>3.89</v>
      </c>
      <c r="F17" s="82" t="s">
        <v>43</v>
      </c>
      <c r="G17" s="139" t="s">
        <v>100</v>
      </c>
    </row>
    <row r="18" spans="1:7" ht="45" customHeight="1" x14ac:dyDescent="0.2">
      <c r="B18" s="92" t="s">
        <v>24</v>
      </c>
      <c r="C18" s="92"/>
      <c r="D18" s="92"/>
      <c r="E18" s="92"/>
      <c r="F18" s="92"/>
      <c r="G18" s="92"/>
    </row>
    <row r="19" spans="1:7" ht="45" customHeight="1" x14ac:dyDescent="0.2">
      <c r="A19" s="66">
        <v>1</v>
      </c>
      <c r="B19" s="117" t="s">
        <v>33</v>
      </c>
      <c r="C19" s="117"/>
      <c r="D19" s="117"/>
      <c r="E19" s="20">
        <v>5.96E-2</v>
      </c>
      <c r="F19" s="67" t="s">
        <v>34</v>
      </c>
      <c r="G19" s="125" t="s">
        <v>35</v>
      </c>
    </row>
    <row r="20" spans="1:7" ht="30.75" customHeight="1" x14ac:dyDescent="0.2">
      <c r="A20" s="66">
        <v>2</v>
      </c>
      <c r="B20" s="126" t="s">
        <v>29</v>
      </c>
      <c r="C20" s="127"/>
      <c r="D20" s="128"/>
      <c r="E20" s="21">
        <v>1.9699999999999999E-2</v>
      </c>
      <c r="F20" s="15" t="s">
        <v>37</v>
      </c>
      <c r="G20" s="125"/>
    </row>
    <row r="21" spans="1:7" ht="42" customHeight="1" x14ac:dyDescent="0.2">
      <c r="A21" s="66">
        <v>3</v>
      </c>
      <c r="B21" s="117" t="s">
        <v>36</v>
      </c>
      <c r="C21" s="117"/>
      <c r="D21" s="117"/>
      <c r="E21" s="20">
        <v>4.4139999999999997</v>
      </c>
      <c r="F21" s="67" t="s">
        <v>40</v>
      </c>
      <c r="G21" s="125"/>
    </row>
    <row r="22" spans="1:7" ht="42" customHeight="1" x14ac:dyDescent="0.2">
      <c r="A22" s="66">
        <v>4</v>
      </c>
      <c r="B22" s="117" t="s">
        <v>38</v>
      </c>
      <c r="C22" s="117"/>
      <c r="D22" s="117"/>
      <c r="E22" s="20">
        <v>3.9020000000000001</v>
      </c>
      <c r="F22" s="67" t="s">
        <v>40</v>
      </c>
      <c r="G22" s="125"/>
    </row>
    <row r="23" spans="1:7" ht="35.25" customHeight="1" x14ac:dyDescent="0.2">
      <c r="A23" s="66">
        <v>5</v>
      </c>
      <c r="B23" s="117" t="s">
        <v>39</v>
      </c>
      <c r="C23" s="117"/>
      <c r="D23" s="117"/>
      <c r="E23" s="20">
        <f>E21+E22</f>
        <v>8.3159999999999989</v>
      </c>
      <c r="F23" s="67" t="s">
        <v>40</v>
      </c>
      <c r="G23" s="125"/>
    </row>
    <row r="26" spans="1:7" ht="24.75" customHeight="1" x14ac:dyDescent="0.2">
      <c r="B26" s="124" t="s">
        <v>44</v>
      </c>
      <c r="C26" s="124"/>
      <c r="D26" s="124"/>
      <c r="E26" s="124"/>
      <c r="G26" s="9" t="s">
        <v>45</v>
      </c>
    </row>
    <row r="28" spans="1:7" ht="25.5" x14ac:dyDescent="0.2">
      <c r="A28" s="27" t="s">
        <v>46</v>
      </c>
      <c r="B28" s="28" t="s">
        <v>47</v>
      </c>
      <c r="C28" s="28"/>
      <c r="D28" s="29"/>
    </row>
  </sheetData>
  <mergeCells count="20">
    <mergeCell ref="C10:C15"/>
    <mergeCell ref="C7:C9"/>
    <mergeCell ref="A7:A9"/>
    <mergeCell ref="B7:B9"/>
    <mergeCell ref="D7:E8"/>
    <mergeCell ref="F7:F9"/>
    <mergeCell ref="G7:G9"/>
    <mergeCell ref="B2:G2"/>
    <mergeCell ref="B3:G3"/>
    <mergeCell ref="B4:G4"/>
    <mergeCell ref="B5:G5"/>
    <mergeCell ref="B6:G6"/>
    <mergeCell ref="B26:E26"/>
    <mergeCell ref="B18:G18"/>
    <mergeCell ref="B19:D19"/>
    <mergeCell ref="G19:G23"/>
    <mergeCell ref="B20:D20"/>
    <mergeCell ref="B21:D21"/>
    <mergeCell ref="B22:D22"/>
    <mergeCell ref="B23:D23"/>
  </mergeCells>
  <pageMargins left="0.31496062992125984" right="0.31496062992125984" top="0.35433070866141736" bottom="0.15748031496062992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workbookViewId="0">
      <selection activeCell="O7" sqref="O7"/>
    </sheetView>
  </sheetViews>
  <sheetFormatPr defaultRowHeight="12.75" x14ac:dyDescent="0.2"/>
  <cols>
    <col min="1" max="1" width="23.85546875" style="52" customWidth="1"/>
    <col min="2" max="2" width="20" style="52" customWidth="1"/>
    <col min="3" max="3" width="16.85546875" style="52" customWidth="1"/>
    <col min="4" max="4" width="20.140625" style="52" customWidth="1"/>
    <col min="5" max="16384" width="9.140625" style="52"/>
  </cols>
  <sheetData>
    <row r="2" spans="1:4" ht="27.75" customHeight="1" x14ac:dyDescent="0.2">
      <c r="A2" s="130" t="s">
        <v>69</v>
      </c>
      <c r="B2" s="130"/>
      <c r="C2" s="130"/>
      <c r="D2" s="130"/>
    </row>
    <row r="3" spans="1:4" ht="22.5" customHeight="1" x14ac:dyDescent="0.2">
      <c r="A3" s="130" t="s">
        <v>70</v>
      </c>
      <c r="B3" s="130"/>
      <c r="C3" s="130"/>
      <c r="D3" s="130"/>
    </row>
    <row r="4" spans="1:4" ht="22.5" customHeight="1" x14ac:dyDescent="0.2">
      <c r="A4" s="131" t="s">
        <v>81</v>
      </c>
      <c r="B4" s="131"/>
      <c r="C4" s="131"/>
      <c r="D4" s="131"/>
    </row>
    <row r="6" spans="1:4" ht="21.75" customHeight="1" x14ac:dyDescent="0.2">
      <c r="A6" s="132" t="s">
        <v>64</v>
      </c>
      <c r="B6" s="132"/>
      <c r="C6" s="132"/>
      <c r="D6" s="132"/>
    </row>
    <row r="7" spans="1:4" ht="125.25" customHeight="1" x14ac:dyDescent="0.2">
      <c r="A7" s="132"/>
      <c r="B7" s="60" t="s">
        <v>65</v>
      </c>
      <c r="C7" s="60" t="s">
        <v>66</v>
      </c>
      <c r="D7" s="60" t="s">
        <v>67</v>
      </c>
    </row>
    <row r="8" spans="1:4" ht="29.25" customHeight="1" x14ac:dyDescent="0.2">
      <c r="A8" s="132"/>
      <c r="B8" s="133" t="s">
        <v>82</v>
      </c>
      <c r="C8" s="133"/>
      <c r="D8" s="133"/>
    </row>
    <row r="9" spans="1:4" ht="33.75" customHeight="1" x14ac:dyDescent="0.2">
      <c r="A9" s="54" t="s">
        <v>83</v>
      </c>
      <c r="B9" s="63">
        <v>4.7699999999999996</v>
      </c>
      <c r="C9" s="63">
        <v>4.7699999999999996</v>
      </c>
      <c r="D9" s="63">
        <v>4.5</v>
      </c>
    </row>
    <row r="10" spans="1:4" ht="25.5" x14ac:dyDescent="0.2">
      <c r="A10" s="54" t="s">
        <v>84</v>
      </c>
      <c r="B10" s="63">
        <v>3.5</v>
      </c>
      <c r="C10" s="63">
        <v>3.4</v>
      </c>
      <c r="D10" s="63">
        <v>2.9</v>
      </c>
    </row>
    <row r="11" spans="1:4" ht="25.5" x14ac:dyDescent="0.2">
      <c r="A11" s="54" t="s">
        <v>85</v>
      </c>
      <c r="B11" s="63">
        <v>0.3</v>
      </c>
      <c r="C11" s="63">
        <v>0.3</v>
      </c>
      <c r="D11" s="63">
        <v>0.3</v>
      </c>
    </row>
    <row r="12" spans="1:4" ht="27" customHeight="1" x14ac:dyDescent="0.2">
      <c r="A12" s="54" t="s">
        <v>86</v>
      </c>
      <c r="B12" s="63">
        <v>9.19</v>
      </c>
      <c r="C12" s="63">
        <v>9.19</v>
      </c>
      <c r="D12" s="63"/>
    </row>
    <row r="13" spans="1:4" ht="24" customHeight="1" x14ac:dyDescent="0.2">
      <c r="A13" s="54" t="s">
        <v>87</v>
      </c>
      <c r="B13" s="63">
        <v>3.83</v>
      </c>
      <c r="C13" s="63"/>
      <c r="D13" s="63"/>
    </row>
    <row r="14" spans="1:4" s="62" customFormat="1" ht="26.25" customHeight="1" x14ac:dyDescent="0.2">
      <c r="A14" s="61" t="s">
        <v>88</v>
      </c>
      <c r="B14" s="64">
        <v>4.9000000000000004</v>
      </c>
      <c r="C14" s="64">
        <v>4.9000000000000004</v>
      </c>
      <c r="D14" s="64">
        <v>3.7</v>
      </c>
    </row>
    <row r="15" spans="1:4" ht="25.5" x14ac:dyDescent="0.2">
      <c r="A15" s="54" t="s">
        <v>89</v>
      </c>
      <c r="B15" s="63">
        <v>2.67</v>
      </c>
      <c r="C15" s="63">
        <v>2.67</v>
      </c>
      <c r="D15" s="63">
        <v>2.67</v>
      </c>
    </row>
    <row r="16" spans="1:4" ht="25.5" x14ac:dyDescent="0.2">
      <c r="A16" s="54" t="s">
        <v>90</v>
      </c>
      <c r="B16" s="63">
        <v>2.9</v>
      </c>
      <c r="C16" s="63">
        <v>2.9</v>
      </c>
      <c r="D16" s="63">
        <v>2.5</v>
      </c>
    </row>
    <row r="17" spans="1:4" ht="25.5" x14ac:dyDescent="0.2">
      <c r="A17" s="54" t="s">
        <v>91</v>
      </c>
      <c r="B17" s="63">
        <v>2.09</v>
      </c>
      <c r="C17" s="63">
        <v>2.09</v>
      </c>
      <c r="D17" s="63">
        <v>2.09</v>
      </c>
    </row>
    <row r="18" spans="1:4" ht="21" customHeight="1" x14ac:dyDescent="0.2">
      <c r="A18" s="54" t="s">
        <v>92</v>
      </c>
      <c r="B18" s="63">
        <v>3.25</v>
      </c>
      <c r="C18" s="63">
        <v>4</v>
      </c>
      <c r="D18" s="63">
        <v>3.25</v>
      </c>
    </row>
    <row r="19" spans="1:4" s="62" customFormat="1" ht="23.25" customHeight="1" x14ac:dyDescent="0.2">
      <c r="A19" s="61" t="s">
        <v>93</v>
      </c>
      <c r="B19" s="64">
        <v>5.12</v>
      </c>
      <c r="C19" s="64">
        <v>5.12</v>
      </c>
      <c r="D19" s="64">
        <v>5.12</v>
      </c>
    </row>
    <row r="20" spans="1:4" s="53" customFormat="1" ht="43.5" customHeight="1" thickBot="1" x14ac:dyDescent="0.25">
      <c r="A20" s="55" t="s">
        <v>68</v>
      </c>
      <c r="B20" s="65">
        <f t="shared" ref="B20:D20" si="0">SUM(B9:B19)</f>
        <v>42.519999999999989</v>
      </c>
      <c r="C20" s="65">
        <f t="shared" si="0"/>
        <v>39.339999999999996</v>
      </c>
      <c r="D20" s="65">
        <f t="shared" si="0"/>
        <v>27.03</v>
      </c>
    </row>
  </sheetData>
  <mergeCells count="6">
    <mergeCell ref="A2:D2"/>
    <mergeCell ref="A3:D3"/>
    <mergeCell ref="A4:D4"/>
    <mergeCell ref="B6:D6"/>
    <mergeCell ref="A6:A8"/>
    <mergeCell ref="B8:D8"/>
  </mergeCells>
  <pageMargins left="0.9055118110236221" right="0.31496062992125984" top="0.15748031496062992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Плата КомУсл ВГ 14</vt:lpstr>
      <vt:lpstr>Плата за ком услуги Скоропуск</vt:lpstr>
      <vt:lpstr>Скороп. без НДС</vt:lpstr>
      <vt:lpstr>Скороп с НДС</vt:lpstr>
      <vt:lpstr> СП 14 без НДС</vt:lpstr>
      <vt:lpstr>СП с НДС</vt:lpstr>
      <vt:lpstr>Содержание и 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Anton</cp:lastModifiedBy>
  <cp:lastPrinted>2018-12-29T06:15:55Z</cp:lastPrinted>
  <dcterms:created xsi:type="dcterms:W3CDTF">1996-10-08T23:32:33Z</dcterms:created>
  <dcterms:modified xsi:type="dcterms:W3CDTF">2019-01-16T13:37:14Z</dcterms:modified>
</cp:coreProperties>
</file>